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370" activeTab="0"/>
  </bookViews>
  <sheets>
    <sheet name="Sheet1" sheetId="1" r:id="rId1"/>
    <sheet name="Sheet2" sheetId="2" r:id="rId2"/>
    <sheet name="Sheet3" sheetId="3" r:id="rId3"/>
  </sheets>
  <definedNames>
    <definedName name="_xlfn.GAMMA.DIST" hidden="1">#NAME?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<sst xmlns="http://schemas.openxmlformats.org/spreadsheetml/2006/main" count="468" uniqueCount="277">
  <si>
    <t>BIO</t>
  </si>
  <si>
    <t>S174</t>
  </si>
  <si>
    <t>Biology : Thesis MS</t>
  </si>
  <si>
    <t>S173</t>
  </si>
  <si>
    <t>Biology MS</t>
  </si>
  <si>
    <t>PG02</t>
  </si>
  <si>
    <t>Biology PROF-GRW</t>
  </si>
  <si>
    <t>T181</t>
  </si>
  <si>
    <t>Biology TCHGCERT</t>
  </si>
  <si>
    <t>COM</t>
  </si>
  <si>
    <t>A506</t>
  </si>
  <si>
    <t>Communication Studies MA</t>
  </si>
  <si>
    <t>CSC</t>
  </si>
  <si>
    <t>S518</t>
  </si>
  <si>
    <t>Computer Science MS</t>
  </si>
  <si>
    <t>PG05</t>
  </si>
  <si>
    <t>Computer Science PROF-GRW</t>
  </si>
  <si>
    <t>C230</t>
  </si>
  <si>
    <t>Computer Security CERTIF</t>
  </si>
  <si>
    <t>C231</t>
  </si>
  <si>
    <t>Information Systems CERTIF</t>
  </si>
  <si>
    <t>C232</t>
  </si>
  <si>
    <t>Web Technology CERTIF</t>
  </si>
  <si>
    <t>ENG</t>
  </si>
  <si>
    <t>A107</t>
  </si>
  <si>
    <t>English MA</t>
  </si>
  <si>
    <t>T182</t>
  </si>
  <si>
    <t>English TCHGCERT</t>
  </si>
  <si>
    <t>A173</t>
  </si>
  <si>
    <t>TESL MA</t>
  </si>
  <si>
    <t>ESC</t>
  </si>
  <si>
    <t>A114</t>
  </si>
  <si>
    <t>Geoscience MA</t>
  </si>
  <si>
    <t>FLG</t>
  </si>
  <si>
    <t>A108</t>
  </si>
  <si>
    <t>French MA</t>
  </si>
  <si>
    <t>E109</t>
  </si>
  <si>
    <t>French MED</t>
  </si>
  <si>
    <t>T177</t>
  </si>
  <si>
    <t>French TCHGCERT</t>
  </si>
  <si>
    <t>A127</t>
  </si>
  <si>
    <t>Lang &amp; Cultures MA, French</t>
  </si>
  <si>
    <t>A112</t>
  </si>
  <si>
    <t>Spanish MA</t>
  </si>
  <si>
    <t>E113</t>
  </si>
  <si>
    <t>Spanish MED</t>
  </si>
  <si>
    <t>HIS</t>
  </si>
  <si>
    <t>A115</t>
  </si>
  <si>
    <t>History MA</t>
  </si>
  <si>
    <t>E116</t>
  </si>
  <si>
    <t>History MED</t>
  </si>
  <si>
    <t>A200</t>
  </si>
  <si>
    <t>Holocaust &amp; Genocide Studie MA</t>
  </si>
  <si>
    <t>MAT</t>
  </si>
  <si>
    <t>C218</t>
  </si>
  <si>
    <t>Applied Statistics CERTIF</t>
  </si>
  <si>
    <t>S563</t>
  </si>
  <si>
    <t>Applied Statistics MS</t>
  </si>
  <si>
    <t>A517</t>
  </si>
  <si>
    <t>Mathematics MA</t>
  </si>
  <si>
    <t>PG19</t>
  </si>
  <si>
    <t>Mathematics PROF-GRW</t>
  </si>
  <si>
    <t>T185</t>
  </si>
  <si>
    <t>Mathematics TCHGCERT</t>
  </si>
  <si>
    <t>PHI</t>
  </si>
  <si>
    <t>C234</t>
  </si>
  <si>
    <t>Business Ethics CERTIF</t>
  </si>
  <si>
    <t>A119</t>
  </si>
  <si>
    <t>Philosophy MA: General</t>
  </si>
  <si>
    <t>PSY</t>
  </si>
  <si>
    <t>C210</t>
  </si>
  <si>
    <t>Clinical Mental Health LOC</t>
  </si>
  <si>
    <t>PG25</t>
  </si>
  <si>
    <t>Psych: General PROF-GRW</t>
  </si>
  <si>
    <t>A120</t>
  </si>
  <si>
    <t>Psychology: Clinical MA</t>
  </si>
  <si>
    <t>A121</t>
  </si>
  <si>
    <t>Psychology: General MA</t>
  </si>
  <si>
    <t>A122</t>
  </si>
  <si>
    <t>Psychology: Industrial MA</t>
  </si>
  <si>
    <t>CRJ</t>
  </si>
  <si>
    <t>S536</t>
  </si>
  <si>
    <t>Criminal Justice MS</t>
  </si>
  <si>
    <t>S537</t>
  </si>
  <si>
    <t>Criminal Justice MS (Phila)</t>
  </si>
  <si>
    <t>GEO</t>
  </si>
  <si>
    <t>A537</t>
  </si>
  <si>
    <t>Geography MA</t>
  </si>
  <si>
    <t>C233</t>
  </si>
  <si>
    <t>GIS CERTIF</t>
  </si>
  <si>
    <t>C250</t>
  </si>
  <si>
    <t>Urban Regional Planning CERTIF</t>
  </si>
  <si>
    <t>MGT</t>
  </si>
  <si>
    <t>B134</t>
  </si>
  <si>
    <t>Bus Admin: General MBA</t>
  </si>
  <si>
    <t>C241</t>
  </si>
  <si>
    <t>Business CERTIF</t>
  </si>
  <si>
    <t>PPA</t>
  </si>
  <si>
    <t>C205</t>
  </si>
  <si>
    <t>Administration CERTIF</t>
  </si>
  <si>
    <t>C216</t>
  </si>
  <si>
    <t>Human Resource Mgmt CERTIF</t>
  </si>
  <si>
    <t>P140</t>
  </si>
  <si>
    <t>Human Resource Mgmt. MPA</t>
  </si>
  <si>
    <t>C242</t>
  </si>
  <si>
    <t>Non Profit Administration CERT</t>
  </si>
  <si>
    <t>P530</t>
  </si>
  <si>
    <t>Nonprofit Administration MPA</t>
  </si>
  <si>
    <t>P526</t>
  </si>
  <si>
    <t>Public Administration MPA</t>
  </si>
  <si>
    <t>SWG</t>
  </si>
  <si>
    <t>S176</t>
  </si>
  <si>
    <t>Social Work MSW</t>
  </si>
  <si>
    <t>S177</t>
  </si>
  <si>
    <t>Social Work MSW (Phila)</t>
  </si>
  <si>
    <t>CEE</t>
  </si>
  <si>
    <t>S144</t>
  </si>
  <si>
    <t>Couns: Higher Ed/Stu Aff  MS</t>
  </si>
  <si>
    <t>PG06</t>
  </si>
  <si>
    <t>Counseling PROF-GRW</t>
  </si>
  <si>
    <t>T145</t>
  </si>
  <si>
    <t>Counseling TCHGCERT</t>
  </si>
  <si>
    <t>E142</t>
  </si>
  <si>
    <t>Counseling: Elementary MED</t>
  </si>
  <si>
    <t>E135</t>
  </si>
  <si>
    <t>Counseling: School MED</t>
  </si>
  <si>
    <t>E143</t>
  </si>
  <si>
    <t>Counseling: Secondary MED</t>
  </si>
  <si>
    <t>C229</t>
  </si>
  <si>
    <t>Higher Ed Counseling/Stu Affai</t>
  </si>
  <si>
    <t>C211</t>
  </si>
  <si>
    <t>Prof Couns Licens Prep LOC</t>
  </si>
  <si>
    <t>EDA</t>
  </si>
  <si>
    <t>C243</t>
  </si>
  <si>
    <t>Autism CERTIF</t>
  </si>
  <si>
    <t>T155</t>
  </si>
  <si>
    <t>Spec Ed: 7-12 TCHGCERT(online)</t>
  </si>
  <si>
    <t>T160</t>
  </si>
  <si>
    <t>Spec Ed: PK-8 TCHGCERT (Phila)</t>
  </si>
  <si>
    <t>T159</t>
  </si>
  <si>
    <t>Spec Ed:PK-8 TCHCERT (online)</t>
  </si>
  <si>
    <t>T152</t>
  </si>
  <si>
    <t>Spec Education: 7-12 TCHGCERT</t>
  </si>
  <si>
    <t>T154</t>
  </si>
  <si>
    <t>Spec Education: PK-8 TCHGCERT</t>
  </si>
  <si>
    <t>E152</t>
  </si>
  <si>
    <t>Special Education MED</t>
  </si>
  <si>
    <t>E153</t>
  </si>
  <si>
    <t>Special Education MED (online)</t>
  </si>
  <si>
    <t>E154</t>
  </si>
  <si>
    <t>Special Education MED (Phila)</t>
  </si>
  <si>
    <t>PG30</t>
  </si>
  <si>
    <t>Special Education PROF-GRW</t>
  </si>
  <si>
    <t>EDE</t>
  </si>
  <si>
    <t>E138</t>
  </si>
  <si>
    <t>Applied Studies Teach/Lear MED</t>
  </si>
  <si>
    <t>E203</t>
  </si>
  <si>
    <t>Early Childhood Education MED</t>
  </si>
  <si>
    <t>T223</t>
  </si>
  <si>
    <t>Early Grades Prep TCHGCERT</t>
  </si>
  <si>
    <t>T222</t>
  </si>
  <si>
    <t>Middle Grades Prep TCHGCERT</t>
  </si>
  <si>
    <t>EDR</t>
  </si>
  <si>
    <t>C219</t>
  </si>
  <si>
    <t>Literacy CERTIF</t>
  </si>
  <si>
    <t>E139</t>
  </si>
  <si>
    <t>Reading MED</t>
  </si>
  <si>
    <t>T140</t>
  </si>
  <si>
    <t>Reading TCHGCERT</t>
  </si>
  <si>
    <t>SEE</t>
  </si>
  <si>
    <t>C252</t>
  </si>
  <si>
    <t>Educational Technology CERTIF</t>
  </si>
  <si>
    <t>E146</t>
  </si>
  <si>
    <t>Secondary Education MED</t>
  </si>
  <si>
    <t>HEA</t>
  </si>
  <si>
    <t>C222</t>
  </si>
  <si>
    <t>Health Care Management CERTIF</t>
  </si>
  <si>
    <t>PG15</t>
  </si>
  <si>
    <t>Health PROF-GRW</t>
  </si>
  <si>
    <t>C207</t>
  </si>
  <si>
    <t>Health: Integrative Hea CERTIF</t>
  </si>
  <si>
    <t>E158</t>
  </si>
  <si>
    <t>Health: School Health MED</t>
  </si>
  <si>
    <t>M191</t>
  </si>
  <si>
    <t>Public Health MPH: Community</t>
  </si>
  <si>
    <t>M195</t>
  </si>
  <si>
    <t>Public Health MPH: Environment</t>
  </si>
  <si>
    <t>M154</t>
  </si>
  <si>
    <t>Public Health MPH: Management</t>
  </si>
  <si>
    <t>HPE</t>
  </si>
  <si>
    <t>C240</t>
  </si>
  <si>
    <t>Adapted Physical Educ CERTIF</t>
  </si>
  <si>
    <t>S532</t>
  </si>
  <si>
    <t>MS in Ex Sport Phys: Athl Trng</t>
  </si>
  <si>
    <t>S531</t>
  </si>
  <si>
    <t>MS in Exercise/Sport Physiolog</t>
  </si>
  <si>
    <t>S560</t>
  </si>
  <si>
    <t>MS in Physical Education</t>
  </si>
  <si>
    <t>PG22</t>
  </si>
  <si>
    <t>Physical Education PROF-GRW</t>
  </si>
  <si>
    <t>C249</t>
  </si>
  <si>
    <t>Sports Management &amp; Ath CERTIF</t>
  </si>
  <si>
    <t>NUR</t>
  </si>
  <si>
    <t>D700</t>
  </si>
  <si>
    <t>Doctorate of Nursing Practice</t>
  </si>
  <si>
    <t>S559</t>
  </si>
  <si>
    <t>Nursing  MSN</t>
  </si>
  <si>
    <t>S535</t>
  </si>
  <si>
    <t>Nursing MSN: APRN/ Adult Gero</t>
  </si>
  <si>
    <t>S534</t>
  </si>
  <si>
    <t>Nursing MSN: Nurse Educator</t>
  </si>
  <si>
    <t>PG32</t>
  </si>
  <si>
    <t>Nursing PROF-GRW</t>
  </si>
  <si>
    <t>NUT</t>
  </si>
  <si>
    <t>M196</t>
  </si>
  <si>
    <t>Public Health MPH: Nutrition</t>
  </si>
  <si>
    <t>SPP</t>
  </si>
  <si>
    <t>PG04</t>
  </si>
  <si>
    <t>Communicativ Disorder PROF-GRW</t>
  </si>
  <si>
    <t>A154</t>
  </si>
  <si>
    <t>Communicative Disorders MA</t>
  </si>
  <si>
    <t>APM</t>
  </si>
  <si>
    <t>M166</t>
  </si>
  <si>
    <t>Music Performance MM</t>
  </si>
  <si>
    <t>M165</t>
  </si>
  <si>
    <t>Music: Piano Pedagogy MM</t>
  </si>
  <si>
    <t>MCH</t>
  </si>
  <si>
    <t>M197</t>
  </si>
  <si>
    <t>Music: History and Literature</t>
  </si>
  <si>
    <t>M192</t>
  </si>
  <si>
    <t>Music: Theory &amp; Composition MM</t>
  </si>
  <si>
    <t>MUE</t>
  </si>
  <si>
    <t>C227</t>
  </si>
  <si>
    <t>Kodaly Methodology CERTIF</t>
  </si>
  <si>
    <t>M170</t>
  </si>
  <si>
    <t>Music Education MM: Research</t>
  </si>
  <si>
    <t>M168</t>
  </si>
  <si>
    <t>Music Education MM:Performance</t>
  </si>
  <si>
    <t>T190</t>
  </si>
  <si>
    <t>Music Education TCHGCERT</t>
  </si>
  <si>
    <t>M189</t>
  </si>
  <si>
    <t>Music Education: Technology</t>
  </si>
  <si>
    <t>C226</t>
  </si>
  <si>
    <t>Orff-Schulwerk CERTIF</t>
  </si>
  <si>
    <t>Applicants</t>
  </si>
  <si>
    <t>Acceptances</t>
  </si>
  <si>
    <t>Count</t>
  </si>
  <si>
    <t>%</t>
  </si>
  <si>
    <t>% of Acceptances</t>
  </si>
  <si>
    <t>New Enrollment</t>
  </si>
  <si>
    <t>% of Enrollments</t>
  </si>
  <si>
    <t>% of Applicants Newly Enrolled</t>
  </si>
  <si>
    <t>Description</t>
  </si>
  <si>
    <t>ACAD PLAN</t>
  </si>
  <si>
    <t>DEPT</t>
  </si>
  <si>
    <t>COLLEGE</t>
  </si>
  <si>
    <t>A129</t>
  </si>
  <si>
    <t>Lang &amp; Cultures MA, Spanish</t>
  </si>
  <si>
    <t>T178</t>
  </si>
  <si>
    <t>Spanish TCHGCERT</t>
  </si>
  <si>
    <t xml:space="preserve">- </t>
  </si>
  <si>
    <t>-</t>
  </si>
  <si>
    <t>Arts and Sciences</t>
  </si>
  <si>
    <t>Business and Public Affairs</t>
  </si>
  <si>
    <t>Education</t>
  </si>
  <si>
    <t>Health Sciences</t>
  </si>
  <si>
    <t>Music</t>
  </si>
  <si>
    <t>CAS Total</t>
  </si>
  <si>
    <t>CBPA Total</t>
  </si>
  <si>
    <t>COE Total</t>
  </si>
  <si>
    <t>CHS Total</t>
  </si>
  <si>
    <t>CVPA Total</t>
  </si>
  <si>
    <t>Total</t>
  </si>
  <si>
    <t>% of Applicants Accepted</t>
  </si>
  <si>
    <t>`</t>
  </si>
  <si>
    <t>*Academic Plans beginning in "Z" are not included in the counts</t>
  </si>
  <si>
    <t>FALL 2014 New Graduate Students by Academic Plan: Applicants, Acceptances, and New Enrollments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</si>
</sst>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Calibri"/>
      <family val="2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55" applyFont="1" applyFill="1" applyBorder="1" applyAlignment="1">
      <alignment horizontal="center" vertical="center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1" fillId="0" borderId="0" xfId="55" applyFont="1" applyFill="1" applyBorder="1" applyAlignment="1">
      <alignment wrapText="1"/>
      <protection/>
    </xf>
    <xf numFmtId="0" fontId="1" fillId="0" borderId="0" xfId="55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1" fillId="0" borderId="0" xfId="56" applyFont="1" applyFill="1" applyBorder="1" applyAlignment="1">
      <alignment wrapText="1"/>
      <protection/>
    </xf>
    <xf numFmtId="0" fontId="1" fillId="0" borderId="0" xfId="56" applyFont="1" applyFill="1" applyBorder="1" applyAlignment="1">
      <alignment horizontal="right" wrapText="1"/>
      <protection/>
    </xf>
    <xf numFmtId="0" fontId="1" fillId="0" borderId="0" xfId="55" applyFont="1" applyFill="1" applyBorder="1" applyAlignment="1" quotePrefix="1">
      <alignment horizontal="center" wrapText="1"/>
      <protection/>
    </xf>
    <xf numFmtId="0" fontId="1" fillId="0" borderId="0" xfId="56" applyFont="1" applyFill="1" applyBorder="1" applyAlignment="1" quotePrefix="1">
      <alignment horizontal="right" wrapText="1"/>
      <protection/>
    </xf>
    <xf numFmtId="0" fontId="1" fillId="0" borderId="0" xfId="56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" fillId="0" borderId="11" xfId="55" applyFont="1" applyFill="1" applyBorder="1" applyAlignment="1">
      <alignment wrapText="1"/>
      <protection/>
    </xf>
    <xf numFmtId="0" fontId="1" fillId="0" borderId="11" xfId="55" applyFont="1" applyFill="1" applyBorder="1" applyAlignment="1">
      <alignment horizontal="center" wrapText="1"/>
      <protection/>
    </xf>
    <xf numFmtId="0" fontId="0" fillId="0" borderId="0" xfId="0" applyBorder="1" applyAlignment="1">
      <alignment horizontal="center"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vertical="center" wrapText="1"/>
      <protection/>
    </xf>
    <xf numFmtId="164" fontId="4" fillId="0" borderId="10" xfId="55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16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" fillId="0" borderId="10" xfId="56" applyFont="1" applyFill="1" applyBorder="1" applyAlignment="1">
      <alignment vertical="center" wrapText="1"/>
      <protection/>
    </xf>
    <xf numFmtId="0" fontId="4" fillId="0" borderId="10" xfId="55" applyFont="1" applyFill="1" applyBorder="1" applyAlignment="1" quotePrefix="1">
      <alignment horizontal="center" vertical="center" wrapText="1"/>
      <protection/>
    </xf>
    <xf numFmtId="164" fontId="39" fillId="0" borderId="10" xfId="0" applyNumberFormat="1" applyFont="1" applyFill="1" applyBorder="1" applyAlignment="1">
      <alignment horizontal="center" vertical="center"/>
    </xf>
    <xf numFmtId="0" fontId="4" fillId="0" borderId="10" xfId="56" applyFont="1" applyFill="1" applyBorder="1" applyAlignment="1" quotePrefix="1">
      <alignment horizontal="center" vertical="center" wrapText="1"/>
      <protection/>
    </xf>
    <xf numFmtId="0" fontId="7" fillId="34" borderId="10" xfId="55" applyFont="1" applyFill="1" applyBorder="1" applyAlignment="1">
      <alignment horizontal="center" vertical="center" wrapText="1"/>
      <protection/>
    </xf>
    <xf numFmtId="164" fontId="7" fillId="34" borderId="10" xfId="55" applyNumberFormat="1" applyFont="1" applyFill="1" applyBorder="1" applyAlignment="1">
      <alignment horizontal="center" vertical="center" wrapText="1"/>
      <protection/>
    </xf>
    <xf numFmtId="0" fontId="7" fillId="34" borderId="10" xfId="56" applyFont="1" applyFill="1" applyBorder="1" applyAlignment="1">
      <alignment horizontal="center" vertical="center" wrapText="1"/>
      <protection/>
    </xf>
    <xf numFmtId="164" fontId="40" fillId="34" borderId="10" xfId="0" applyNumberFormat="1" applyFont="1" applyFill="1" applyBorder="1" applyAlignment="1">
      <alignment horizontal="center" vertical="center"/>
    </xf>
    <xf numFmtId="0" fontId="6" fillId="34" borderId="10" xfId="55" applyFont="1" applyFill="1" applyBorder="1" applyAlignment="1">
      <alignment horizontal="center" vertical="center" wrapText="1"/>
      <protection/>
    </xf>
    <xf numFmtId="164" fontId="6" fillId="34" borderId="10" xfId="55" applyNumberFormat="1" applyFont="1" applyFill="1" applyBorder="1" applyAlignment="1">
      <alignment horizontal="center" vertical="center" wrapText="1"/>
      <protection/>
    </xf>
    <xf numFmtId="0" fontId="6" fillId="34" borderId="10" xfId="56" applyFont="1" applyFill="1" applyBorder="1" applyAlignment="1">
      <alignment horizontal="center" vertical="center" wrapText="1"/>
      <protection/>
    </xf>
    <xf numFmtId="164" fontId="41" fillId="34" borderId="10" xfId="0" applyNumberFormat="1" applyFont="1" applyFill="1" applyBorder="1" applyAlignment="1">
      <alignment horizontal="center" vertical="center"/>
    </xf>
    <xf numFmtId="0" fontId="7" fillId="34" borderId="12" xfId="55" applyFont="1" applyFill="1" applyBorder="1" applyAlignment="1">
      <alignment horizontal="center" vertical="center" wrapText="1"/>
      <protection/>
    </xf>
    <xf numFmtId="164" fontId="7" fillId="34" borderId="12" xfId="55" applyNumberFormat="1" applyFont="1" applyFill="1" applyBorder="1" applyAlignment="1">
      <alignment horizontal="center" vertical="center" wrapText="1"/>
      <protection/>
    </xf>
    <xf numFmtId="164" fontId="40" fillId="34" borderId="12" xfId="0" applyNumberFormat="1" applyFont="1" applyFill="1" applyBorder="1" applyAlignment="1">
      <alignment horizontal="center" vertical="center"/>
    </xf>
    <xf numFmtId="0" fontId="40" fillId="16" borderId="13" xfId="0" applyFont="1" applyFill="1" applyBorder="1" applyAlignment="1">
      <alignment horizontal="center" vertical="center"/>
    </xf>
    <xf numFmtId="0" fontId="7" fillId="16" borderId="13" xfId="55" applyFont="1" applyFill="1" applyBorder="1" applyAlignment="1">
      <alignment horizontal="center" vertical="center" wrapText="1"/>
      <protection/>
    </xf>
    <xf numFmtId="164" fontId="7" fillId="16" borderId="13" xfId="55" applyNumberFormat="1" applyFont="1" applyFill="1" applyBorder="1" applyAlignment="1">
      <alignment horizontal="center" vertical="center" wrapText="1"/>
      <protection/>
    </xf>
    <xf numFmtId="164" fontId="40" fillId="16" borderId="13" xfId="0" applyNumberFormat="1" applyFont="1" applyFill="1" applyBorder="1" applyAlignment="1">
      <alignment horizontal="center" vertical="center"/>
    </xf>
    <xf numFmtId="0" fontId="6" fillId="34" borderId="12" xfId="55" applyFont="1" applyFill="1" applyBorder="1" applyAlignment="1">
      <alignment horizontal="right" vertical="center" wrapText="1"/>
      <protection/>
    </xf>
    <xf numFmtId="0" fontId="3" fillId="33" borderId="14" xfId="55" applyFont="1" applyFill="1" applyBorder="1" applyAlignment="1">
      <alignment horizontal="center" vertical="center"/>
      <protection/>
    </xf>
    <xf numFmtId="0" fontId="3" fillId="33" borderId="15" xfId="55" applyFont="1" applyFill="1" applyBorder="1" applyAlignment="1">
      <alignment horizontal="center" vertical="center"/>
      <protection/>
    </xf>
    <xf numFmtId="0" fontId="3" fillId="33" borderId="16" xfId="55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5" fillId="16" borderId="10" xfId="55" applyFont="1" applyFill="1" applyBorder="1" applyAlignment="1">
      <alignment horizontal="center" vertical="center" textRotation="90" wrapText="1"/>
      <protection/>
    </xf>
    <xf numFmtId="0" fontId="5" fillId="16" borderId="18" xfId="55" applyFont="1" applyFill="1" applyBorder="1" applyAlignment="1">
      <alignment horizontal="center" vertical="center" textRotation="90" wrapText="1"/>
      <protection/>
    </xf>
    <xf numFmtId="0" fontId="5" fillId="16" borderId="13" xfId="55" applyFont="1" applyFill="1" applyBorder="1" applyAlignment="1">
      <alignment horizontal="center" vertical="center" textRotation="90" wrapText="1"/>
      <protection/>
    </xf>
    <xf numFmtId="0" fontId="6" fillId="34" borderId="10" xfId="55" applyFont="1" applyFill="1" applyBorder="1" applyAlignment="1">
      <alignment horizontal="right" vertical="center" wrapText="1"/>
      <protection/>
    </xf>
    <xf numFmtId="0" fontId="3" fillId="33" borderId="19" xfId="55" applyFont="1" applyFill="1" applyBorder="1" applyAlignment="1">
      <alignment horizontal="center" vertical="center"/>
      <protection/>
    </xf>
    <xf numFmtId="0" fontId="3" fillId="33" borderId="13" xfId="55" applyFont="1" applyFill="1" applyBorder="1" applyAlignment="1">
      <alignment horizontal="center" vertical="center"/>
      <protection/>
    </xf>
    <xf numFmtId="0" fontId="40" fillId="16" borderId="20" xfId="0" applyFont="1" applyFill="1" applyBorder="1" applyAlignment="1">
      <alignment horizontal="right"/>
    </xf>
    <xf numFmtId="0" fontId="40" fillId="16" borderId="21" xfId="0" applyFont="1" applyFill="1" applyBorder="1" applyAlignment="1">
      <alignment horizontal="right"/>
    </xf>
    <xf numFmtId="0" fontId="40" fillId="16" borderId="22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0"/>
  <sheetViews>
    <sheetView tabSelected="1" zoomScalePageLayoutView="0" workbookViewId="0" topLeftCell="A97">
      <selection activeCell="A123" sqref="A123:D123"/>
    </sheetView>
  </sheetViews>
  <sheetFormatPr defaultColWidth="9.140625" defaultRowHeight="18" customHeight="1"/>
  <cols>
    <col min="1" max="1" width="13.421875" style="0" bestFit="1" customWidth="1"/>
    <col min="2" max="2" width="9.140625" style="1" bestFit="1" customWidth="1"/>
    <col min="3" max="3" width="11.140625" style="1" bestFit="1" customWidth="1"/>
    <col min="4" max="4" width="46.28125" style="0" customWidth="1"/>
    <col min="5" max="5" width="9.421875" style="1" bestFit="1" customWidth="1"/>
    <col min="6" max="7" width="9.421875" style="0" bestFit="1" customWidth="1"/>
    <col min="8" max="8" width="18.00390625" style="0" bestFit="1" customWidth="1"/>
    <col min="9" max="9" width="14.8515625" style="0" bestFit="1" customWidth="1"/>
    <col min="10" max="10" width="9.421875" style="0" bestFit="1" customWidth="1"/>
    <col min="11" max="11" width="16.8515625" style="1" bestFit="1" customWidth="1"/>
    <col min="12" max="12" width="21.28125" style="0" bestFit="1" customWidth="1"/>
    <col min="14" max="18" width="9.140625" style="6" customWidth="1"/>
  </cols>
  <sheetData>
    <row r="1" spans="1:12" ht="18" customHeight="1">
      <c r="A1" s="46" t="s">
        <v>276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9.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8" ht="15">
      <c r="A3" s="52" t="s">
        <v>255</v>
      </c>
      <c r="B3" s="52" t="s">
        <v>254</v>
      </c>
      <c r="C3" s="52" t="s">
        <v>253</v>
      </c>
      <c r="D3" s="52" t="s">
        <v>252</v>
      </c>
      <c r="E3" s="42" t="s">
        <v>244</v>
      </c>
      <c r="F3" s="44"/>
      <c r="G3" s="42" t="s">
        <v>245</v>
      </c>
      <c r="H3" s="43"/>
      <c r="I3" s="44"/>
      <c r="J3" s="42" t="s">
        <v>249</v>
      </c>
      <c r="K3" s="43"/>
      <c r="L3" s="44"/>
      <c r="N3" s="11"/>
      <c r="O3" s="11"/>
      <c r="P3" s="11"/>
      <c r="Q3" s="11"/>
      <c r="R3" s="11"/>
    </row>
    <row r="4" spans="1:18" ht="30">
      <c r="A4" s="53"/>
      <c r="B4" s="53"/>
      <c r="C4" s="53"/>
      <c r="D4" s="53"/>
      <c r="E4" s="2" t="s">
        <v>246</v>
      </c>
      <c r="F4" s="2" t="s">
        <v>247</v>
      </c>
      <c r="G4" s="2" t="s">
        <v>246</v>
      </c>
      <c r="H4" s="3" t="s">
        <v>248</v>
      </c>
      <c r="I4" s="3" t="s">
        <v>273</v>
      </c>
      <c r="J4" s="2" t="s">
        <v>246</v>
      </c>
      <c r="K4" s="3" t="s">
        <v>250</v>
      </c>
      <c r="L4" s="3" t="s">
        <v>251</v>
      </c>
      <c r="N4" s="12"/>
      <c r="O4" s="12"/>
      <c r="P4" s="12"/>
      <c r="Q4" s="12"/>
      <c r="R4" s="12"/>
    </row>
    <row r="5" spans="1:18" ht="18" customHeight="1">
      <c r="A5" s="48" t="s">
        <v>262</v>
      </c>
      <c r="B5" s="16" t="s">
        <v>0</v>
      </c>
      <c r="C5" s="16" t="s">
        <v>5</v>
      </c>
      <c r="D5" s="17" t="s">
        <v>6</v>
      </c>
      <c r="E5" s="16">
        <v>2</v>
      </c>
      <c r="F5" s="18">
        <f aca="true" t="shared" si="0" ref="F5:F21">E5/$E$121</f>
        <v>0.0011997600479904018</v>
      </c>
      <c r="G5" s="16">
        <v>2</v>
      </c>
      <c r="H5" s="18">
        <f aca="true" t="shared" si="1" ref="H5:H21">G5/$G$121</f>
        <v>0.0016246953696181965</v>
      </c>
      <c r="I5" s="18">
        <f aca="true" t="shared" si="2" ref="I5:I21">G5/E5</f>
        <v>1</v>
      </c>
      <c r="J5" s="19">
        <v>1</v>
      </c>
      <c r="K5" s="18">
        <f aca="true" t="shared" si="3" ref="K5:K24">J5/$J$121</f>
        <v>0.0014285714285714286</v>
      </c>
      <c r="L5" s="20">
        <f aca="true" t="shared" si="4" ref="L5:L21">J5/E5</f>
        <v>0.5</v>
      </c>
      <c r="N5" s="7"/>
      <c r="O5" s="7"/>
      <c r="P5" s="7"/>
      <c r="Q5" s="7"/>
      <c r="R5" s="8"/>
    </row>
    <row r="6" spans="1:18" ht="18" customHeight="1">
      <c r="A6" s="48"/>
      <c r="B6" s="16" t="s">
        <v>0</v>
      </c>
      <c r="C6" s="16" t="s">
        <v>3</v>
      </c>
      <c r="D6" s="17" t="s">
        <v>4</v>
      </c>
      <c r="E6" s="16">
        <v>9</v>
      </c>
      <c r="F6" s="18">
        <f t="shared" si="0"/>
        <v>0.005398920215956809</v>
      </c>
      <c r="G6" s="16">
        <v>6</v>
      </c>
      <c r="H6" s="18">
        <f t="shared" si="1"/>
        <v>0.00487408610885459</v>
      </c>
      <c r="I6" s="18">
        <f t="shared" si="2"/>
        <v>0.6666666666666666</v>
      </c>
      <c r="J6" s="19">
        <v>2</v>
      </c>
      <c r="K6" s="18">
        <f t="shared" si="3"/>
        <v>0.002857142857142857</v>
      </c>
      <c r="L6" s="20">
        <f t="shared" si="4"/>
        <v>0.2222222222222222</v>
      </c>
      <c r="N6" s="7"/>
      <c r="O6" s="7"/>
      <c r="P6" s="7"/>
      <c r="Q6" s="7"/>
      <c r="R6" s="8"/>
    </row>
    <row r="7" spans="1:18" ht="18" customHeight="1">
      <c r="A7" s="48"/>
      <c r="B7" s="16" t="s">
        <v>0</v>
      </c>
      <c r="C7" s="16" t="s">
        <v>1</v>
      </c>
      <c r="D7" s="17" t="s">
        <v>2</v>
      </c>
      <c r="E7" s="16">
        <v>5</v>
      </c>
      <c r="F7" s="18">
        <f t="shared" si="0"/>
        <v>0.002999400119976005</v>
      </c>
      <c r="G7" s="16">
        <v>2</v>
      </c>
      <c r="H7" s="18">
        <f t="shared" si="1"/>
        <v>0.0016246953696181965</v>
      </c>
      <c r="I7" s="18">
        <f t="shared" si="2"/>
        <v>0.4</v>
      </c>
      <c r="J7" s="19">
        <v>1</v>
      </c>
      <c r="K7" s="18">
        <f t="shared" si="3"/>
        <v>0.0014285714285714286</v>
      </c>
      <c r="L7" s="20">
        <f t="shared" si="4"/>
        <v>0.2</v>
      </c>
      <c r="N7" s="7"/>
      <c r="O7" s="7"/>
      <c r="P7" s="7"/>
      <c r="Q7" s="7"/>
      <c r="R7" s="8"/>
    </row>
    <row r="8" spans="1:18" ht="18" customHeight="1">
      <c r="A8" s="48"/>
      <c r="B8" s="16" t="s">
        <v>0</v>
      </c>
      <c r="C8" s="16" t="s">
        <v>7</v>
      </c>
      <c r="D8" s="17" t="s">
        <v>8</v>
      </c>
      <c r="E8" s="16">
        <v>4</v>
      </c>
      <c r="F8" s="18">
        <f t="shared" si="0"/>
        <v>0.0023995200959808036</v>
      </c>
      <c r="G8" s="16">
        <v>4</v>
      </c>
      <c r="H8" s="18">
        <f t="shared" si="1"/>
        <v>0.003249390739236393</v>
      </c>
      <c r="I8" s="18">
        <f t="shared" si="2"/>
        <v>1</v>
      </c>
      <c r="J8" s="19">
        <v>3</v>
      </c>
      <c r="K8" s="18">
        <f t="shared" si="3"/>
        <v>0.004285714285714286</v>
      </c>
      <c r="L8" s="20">
        <f t="shared" si="4"/>
        <v>0.75</v>
      </c>
      <c r="N8" s="7"/>
      <c r="O8" s="7"/>
      <c r="P8" s="7"/>
      <c r="Q8" s="7"/>
      <c r="R8" s="8"/>
    </row>
    <row r="9" spans="1:18" ht="18" customHeight="1">
      <c r="A9" s="48"/>
      <c r="B9" s="16" t="s">
        <v>9</v>
      </c>
      <c r="C9" s="16" t="s">
        <v>10</v>
      </c>
      <c r="D9" s="17" t="s">
        <v>11</v>
      </c>
      <c r="E9" s="16">
        <v>8</v>
      </c>
      <c r="F9" s="18">
        <f t="shared" si="0"/>
        <v>0.004799040191961607</v>
      </c>
      <c r="G9" s="16">
        <v>8</v>
      </c>
      <c r="H9" s="18">
        <f t="shared" si="1"/>
        <v>0.006498781478472786</v>
      </c>
      <c r="I9" s="18">
        <f t="shared" si="2"/>
        <v>1</v>
      </c>
      <c r="J9" s="19">
        <v>5</v>
      </c>
      <c r="K9" s="18">
        <f t="shared" si="3"/>
        <v>0.007142857142857143</v>
      </c>
      <c r="L9" s="20">
        <f t="shared" si="4"/>
        <v>0.625</v>
      </c>
      <c r="N9" s="7"/>
      <c r="O9" s="7"/>
      <c r="P9" s="7"/>
      <c r="Q9" s="7"/>
      <c r="R9" s="8"/>
    </row>
    <row r="10" spans="1:18" ht="18" customHeight="1">
      <c r="A10" s="48"/>
      <c r="B10" s="16" t="s">
        <v>12</v>
      </c>
      <c r="C10" s="16" t="s">
        <v>17</v>
      </c>
      <c r="D10" s="17" t="s">
        <v>18</v>
      </c>
      <c r="E10" s="16">
        <v>5</v>
      </c>
      <c r="F10" s="18">
        <f t="shared" si="0"/>
        <v>0.002999400119976005</v>
      </c>
      <c r="G10" s="16">
        <v>5</v>
      </c>
      <c r="H10" s="18">
        <f t="shared" si="1"/>
        <v>0.004061738424045491</v>
      </c>
      <c r="I10" s="18">
        <f t="shared" si="2"/>
        <v>1</v>
      </c>
      <c r="J10" s="19">
        <v>4</v>
      </c>
      <c r="K10" s="18">
        <f t="shared" si="3"/>
        <v>0.005714285714285714</v>
      </c>
      <c r="L10" s="20">
        <f t="shared" si="4"/>
        <v>0.8</v>
      </c>
      <c r="N10" s="7"/>
      <c r="O10" s="7"/>
      <c r="P10" s="7"/>
      <c r="Q10" s="7"/>
      <c r="R10" s="8"/>
    </row>
    <row r="11" spans="1:18" ht="18" customHeight="1">
      <c r="A11" s="48"/>
      <c r="B11" s="16" t="s">
        <v>12</v>
      </c>
      <c r="C11" s="16" t="s">
        <v>19</v>
      </c>
      <c r="D11" s="17" t="s">
        <v>20</v>
      </c>
      <c r="E11" s="16">
        <v>2</v>
      </c>
      <c r="F11" s="18">
        <f t="shared" si="0"/>
        <v>0.0011997600479904018</v>
      </c>
      <c r="G11" s="16">
        <v>2</v>
      </c>
      <c r="H11" s="18">
        <f t="shared" si="1"/>
        <v>0.0016246953696181965</v>
      </c>
      <c r="I11" s="18">
        <f t="shared" si="2"/>
        <v>1</v>
      </c>
      <c r="J11" s="19">
        <v>2</v>
      </c>
      <c r="K11" s="18">
        <f t="shared" si="3"/>
        <v>0.002857142857142857</v>
      </c>
      <c r="L11" s="20">
        <f t="shared" si="4"/>
        <v>1</v>
      </c>
      <c r="N11" s="7"/>
      <c r="O11" s="7"/>
      <c r="P11" s="7"/>
      <c r="Q11" s="7"/>
      <c r="R11" s="8"/>
    </row>
    <row r="12" spans="1:18" ht="18" customHeight="1">
      <c r="A12" s="48"/>
      <c r="B12" s="16" t="s">
        <v>12</v>
      </c>
      <c r="C12" s="16" t="s">
        <v>21</v>
      </c>
      <c r="D12" s="17" t="s">
        <v>22</v>
      </c>
      <c r="E12" s="16">
        <v>4</v>
      </c>
      <c r="F12" s="18">
        <f t="shared" si="0"/>
        <v>0.0023995200959808036</v>
      </c>
      <c r="G12" s="16">
        <v>4</v>
      </c>
      <c r="H12" s="18">
        <f t="shared" si="1"/>
        <v>0.003249390739236393</v>
      </c>
      <c r="I12" s="18">
        <f t="shared" si="2"/>
        <v>1</v>
      </c>
      <c r="J12" s="19">
        <v>1</v>
      </c>
      <c r="K12" s="18">
        <f t="shared" si="3"/>
        <v>0.0014285714285714286</v>
      </c>
      <c r="L12" s="20">
        <f t="shared" si="4"/>
        <v>0.25</v>
      </c>
      <c r="N12" s="7"/>
      <c r="O12" s="7"/>
      <c r="P12" s="7"/>
      <c r="Q12" s="7"/>
      <c r="R12" s="8"/>
    </row>
    <row r="13" spans="1:18" ht="18" customHeight="1">
      <c r="A13" s="48"/>
      <c r="B13" s="16" t="s">
        <v>12</v>
      </c>
      <c r="C13" s="16" t="s">
        <v>15</v>
      </c>
      <c r="D13" s="17" t="s">
        <v>16</v>
      </c>
      <c r="E13" s="16">
        <v>3</v>
      </c>
      <c r="F13" s="18">
        <f t="shared" si="0"/>
        <v>0.001799640071985603</v>
      </c>
      <c r="G13" s="16">
        <v>2</v>
      </c>
      <c r="H13" s="18">
        <f t="shared" si="1"/>
        <v>0.0016246953696181965</v>
      </c>
      <c r="I13" s="18">
        <f t="shared" si="2"/>
        <v>0.6666666666666666</v>
      </c>
      <c r="J13" s="19">
        <v>2</v>
      </c>
      <c r="K13" s="18">
        <f t="shared" si="3"/>
        <v>0.002857142857142857</v>
      </c>
      <c r="L13" s="20">
        <f t="shared" si="4"/>
        <v>0.6666666666666666</v>
      </c>
      <c r="N13" s="7"/>
      <c r="O13" s="7"/>
      <c r="P13" s="7"/>
      <c r="Q13" s="7"/>
      <c r="R13" s="8"/>
    </row>
    <row r="14" spans="1:18" ht="18" customHeight="1">
      <c r="A14" s="48"/>
      <c r="B14" s="16" t="s">
        <v>12</v>
      </c>
      <c r="C14" s="16" t="s">
        <v>13</v>
      </c>
      <c r="D14" s="17" t="s">
        <v>14</v>
      </c>
      <c r="E14" s="16">
        <v>8</v>
      </c>
      <c r="F14" s="18">
        <f t="shared" si="0"/>
        <v>0.004799040191961607</v>
      </c>
      <c r="G14" s="16">
        <v>6</v>
      </c>
      <c r="H14" s="18">
        <f t="shared" si="1"/>
        <v>0.00487408610885459</v>
      </c>
      <c r="I14" s="18">
        <f t="shared" si="2"/>
        <v>0.75</v>
      </c>
      <c r="J14" s="19">
        <v>5</v>
      </c>
      <c r="K14" s="18">
        <f t="shared" si="3"/>
        <v>0.007142857142857143</v>
      </c>
      <c r="L14" s="20">
        <f t="shared" si="4"/>
        <v>0.625</v>
      </c>
      <c r="N14" s="7"/>
      <c r="O14" s="7"/>
      <c r="P14" s="7"/>
      <c r="Q14" s="7"/>
      <c r="R14" s="8"/>
    </row>
    <row r="15" spans="1:18" ht="18" customHeight="1">
      <c r="A15" s="48"/>
      <c r="B15" s="16" t="s">
        <v>23</v>
      </c>
      <c r="C15" s="16" t="s">
        <v>24</v>
      </c>
      <c r="D15" s="17" t="s">
        <v>25</v>
      </c>
      <c r="E15" s="16">
        <v>30</v>
      </c>
      <c r="F15" s="18">
        <f t="shared" si="0"/>
        <v>0.017996400719856028</v>
      </c>
      <c r="G15" s="16">
        <v>29</v>
      </c>
      <c r="H15" s="18">
        <f t="shared" si="1"/>
        <v>0.023558082859463852</v>
      </c>
      <c r="I15" s="18">
        <f t="shared" si="2"/>
        <v>0.9666666666666667</v>
      </c>
      <c r="J15" s="19">
        <v>16</v>
      </c>
      <c r="K15" s="18">
        <f t="shared" si="3"/>
        <v>0.022857142857142857</v>
      </c>
      <c r="L15" s="20">
        <f t="shared" si="4"/>
        <v>0.5333333333333333</v>
      </c>
      <c r="N15" s="7"/>
      <c r="O15" s="7"/>
      <c r="P15" s="7"/>
      <c r="Q15" s="7"/>
      <c r="R15" s="8"/>
    </row>
    <row r="16" spans="1:18" ht="18" customHeight="1">
      <c r="A16" s="48"/>
      <c r="B16" s="16" t="s">
        <v>23</v>
      </c>
      <c r="C16" s="16" t="s">
        <v>28</v>
      </c>
      <c r="D16" s="17" t="s">
        <v>29</v>
      </c>
      <c r="E16" s="16">
        <v>8</v>
      </c>
      <c r="F16" s="18">
        <f t="shared" si="0"/>
        <v>0.004799040191961607</v>
      </c>
      <c r="G16" s="16">
        <v>5</v>
      </c>
      <c r="H16" s="18">
        <f t="shared" si="1"/>
        <v>0.004061738424045491</v>
      </c>
      <c r="I16" s="18">
        <f t="shared" si="2"/>
        <v>0.625</v>
      </c>
      <c r="J16" s="19">
        <v>2</v>
      </c>
      <c r="K16" s="18">
        <f t="shared" si="3"/>
        <v>0.002857142857142857</v>
      </c>
      <c r="L16" s="20">
        <f t="shared" si="4"/>
        <v>0.25</v>
      </c>
      <c r="N16" s="7"/>
      <c r="O16" s="7"/>
      <c r="P16" s="7"/>
      <c r="Q16" s="7"/>
      <c r="R16" s="8"/>
    </row>
    <row r="17" spans="1:18" ht="18" customHeight="1">
      <c r="A17" s="48"/>
      <c r="B17" s="16" t="s">
        <v>23</v>
      </c>
      <c r="C17" s="16" t="s">
        <v>26</v>
      </c>
      <c r="D17" s="17" t="s">
        <v>27</v>
      </c>
      <c r="E17" s="16">
        <v>7</v>
      </c>
      <c r="F17" s="18">
        <f t="shared" si="0"/>
        <v>0.004199160167966407</v>
      </c>
      <c r="G17" s="16">
        <v>6</v>
      </c>
      <c r="H17" s="18">
        <f t="shared" si="1"/>
        <v>0.00487408610885459</v>
      </c>
      <c r="I17" s="18">
        <f t="shared" si="2"/>
        <v>0.8571428571428571</v>
      </c>
      <c r="J17" s="19">
        <v>3</v>
      </c>
      <c r="K17" s="18">
        <f t="shared" si="3"/>
        <v>0.004285714285714286</v>
      </c>
      <c r="L17" s="20">
        <f t="shared" si="4"/>
        <v>0.42857142857142855</v>
      </c>
      <c r="N17" s="7"/>
      <c r="O17" s="7"/>
      <c r="P17" s="7"/>
      <c r="Q17" s="7"/>
      <c r="R17" s="8"/>
    </row>
    <row r="18" spans="1:18" ht="18" customHeight="1">
      <c r="A18" s="48"/>
      <c r="B18" s="16" t="s">
        <v>30</v>
      </c>
      <c r="C18" s="16" t="s">
        <v>31</v>
      </c>
      <c r="D18" s="17" t="s">
        <v>32</v>
      </c>
      <c r="E18" s="16">
        <v>14</v>
      </c>
      <c r="F18" s="18">
        <f t="shared" si="0"/>
        <v>0.008398320335932814</v>
      </c>
      <c r="G18" s="16">
        <v>14</v>
      </c>
      <c r="H18" s="18">
        <f t="shared" si="1"/>
        <v>0.011372867587327376</v>
      </c>
      <c r="I18" s="18">
        <f t="shared" si="2"/>
        <v>1</v>
      </c>
      <c r="J18" s="19">
        <v>7</v>
      </c>
      <c r="K18" s="18">
        <f t="shared" si="3"/>
        <v>0.01</v>
      </c>
      <c r="L18" s="20">
        <f t="shared" si="4"/>
        <v>0.5</v>
      </c>
      <c r="N18" s="7"/>
      <c r="O18" s="7"/>
      <c r="P18" s="7"/>
      <c r="Q18" s="7"/>
      <c r="R18" s="8"/>
    </row>
    <row r="19" spans="1:18" ht="18" customHeight="1">
      <c r="A19" s="48"/>
      <c r="B19" s="16" t="s">
        <v>33</v>
      </c>
      <c r="C19" s="16" t="s">
        <v>34</v>
      </c>
      <c r="D19" s="17" t="s">
        <v>35</v>
      </c>
      <c r="E19" s="16">
        <v>3</v>
      </c>
      <c r="F19" s="18">
        <f t="shared" si="0"/>
        <v>0.001799640071985603</v>
      </c>
      <c r="G19" s="16">
        <v>3</v>
      </c>
      <c r="H19" s="18">
        <f t="shared" si="1"/>
        <v>0.002437043054427295</v>
      </c>
      <c r="I19" s="18">
        <f t="shared" si="2"/>
        <v>1</v>
      </c>
      <c r="J19" s="19">
        <v>2</v>
      </c>
      <c r="K19" s="18">
        <f t="shared" si="3"/>
        <v>0.002857142857142857</v>
      </c>
      <c r="L19" s="20">
        <f t="shared" si="4"/>
        <v>0.6666666666666666</v>
      </c>
      <c r="N19" s="7"/>
      <c r="O19" s="7"/>
      <c r="P19" s="7"/>
      <c r="Q19" s="7"/>
      <c r="R19" s="8"/>
    </row>
    <row r="20" spans="1:18" ht="18" customHeight="1">
      <c r="A20" s="48"/>
      <c r="B20" s="16" t="s">
        <v>33</v>
      </c>
      <c r="C20" s="16" t="s">
        <v>42</v>
      </c>
      <c r="D20" s="17" t="s">
        <v>43</v>
      </c>
      <c r="E20" s="16">
        <v>7</v>
      </c>
      <c r="F20" s="18">
        <f t="shared" si="0"/>
        <v>0.004199160167966407</v>
      </c>
      <c r="G20" s="16">
        <v>7</v>
      </c>
      <c r="H20" s="18">
        <f t="shared" si="1"/>
        <v>0.005686433793663688</v>
      </c>
      <c r="I20" s="18">
        <f t="shared" si="2"/>
        <v>1</v>
      </c>
      <c r="J20" s="19">
        <v>2</v>
      </c>
      <c r="K20" s="18">
        <f t="shared" si="3"/>
        <v>0.002857142857142857</v>
      </c>
      <c r="L20" s="20">
        <f t="shared" si="4"/>
        <v>0.2857142857142857</v>
      </c>
      <c r="N20" s="7"/>
      <c r="O20" s="7"/>
      <c r="P20" s="7"/>
      <c r="Q20" s="7"/>
      <c r="R20" s="8"/>
    </row>
    <row r="21" spans="1:18" ht="18" customHeight="1">
      <c r="A21" s="48"/>
      <c r="B21" s="16" t="s">
        <v>33</v>
      </c>
      <c r="C21" s="16" t="s">
        <v>40</v>
      </c>
      <c r="D21" s="17" t="s">
        <v>41</v>
      </c>
      <c r="E21" s="16">
        <v>4</v>
      </c>
      <c r="F21" s="18">
        <f t="shared" si="0"/>
        <v>0.0023995200959808036</v>
      </c>
      <c r="G21" s="16">
        <v>3</v>
      </c>
      <c r="H21" s="18">
        <f t="shared" si="1"/>
        <v>0.002437043054427295</v>
      </c>
      <c r="I21" s="18">
        <f t="shared" si="2"/>
        <v>0.75</v>
      </c>
      <c r="J21" s="21"/>
      <c r="K21" s="18">
        <f t="shared" si="3"/>
        <v>0</v>
      </c>
      <c r="L21" s="20">
        <f t="shared" si="4"/>
        <v>0</v>
      </c>
      <c r="N21" s="7"/>
      <c r="O21" s="7"/>
      <c r="P21" s="7"/>
      <c r="Q21" s="7"/>
      <c r="R21" s="8"/>
    </row>
    <row r="22" spans="1:18" ht="18" customHeight="1">
      <c r="A22" s="48"/>
      <c r="B22" s="19" t="s">
        <v>33</v>
      </c>
      <c r="C22" s="19" t="s">
        <v>256</v>
      </c>
      <c r="D22" s="22" t="s">
        <v>257</v>
      </c>
      <c r="E22" s="23" t="s">
        <v>260</v>
      </c>
      <c r="F22" s="23" t="s">
        <v>260</v>
      </c>
      <c r="G22" s="23" t="s">
        <v>261</v>
      </c>
      <c r="H22" s="23" t="s">
        <v>260</v>
      </c>
      <c r="I22" s="23" t="s">
        <v>260</v>
      </c>
      <c r="J22" s="19">
        <v>2</v>
      </c>
      <c r="K22" s="18">
        <f t="shared" si="3"/>
        <v>0.002857142857142857</v>
      </c>
      <c r="L22" s="20"/>
      <c r="R22" s="9"/>
    </row>
    <row r="23" spans="1:12" ht="18" customHeight="1">
      <c r="A23" s="48"/>
      <c r="B23" s="16" t="s">
        <v>33</v>
      </c>
      <c r="C23" s="16" t="s">
        <v>36</v>
      </c>
      <c r="D23" s="17" t="s">
        <v>37</v>
      </c>
      <c r="E23" s="16">
        <v>1</v>
      </c>
      <c r="F23" s="18">
        <f>E23/$E$121</f>
        <v>0.0005998800239952009</v>
      </c>
      <c r="G23" s="16">
        <v>1</v>
      </c>
      <c r="H23" s="18">
        <f>G23/$G$121</f>
        <v>0.0008123476848090983</v>
      </c>
      <c r="I23" s="18">
        <f>G23/E23</f>
        <v>1</v>
      </c>
      <c r="J23" s="19">
        <v>1</v>
      </c>
      <c r="K23" s="18">
        <f t="shared" si="3"/>
        <v>0.0014285714285714286</v>
      </c>
      <c r="L23" s="20">
        <f>J23/E23</f>
        <v>1</v>
      </c>
    </row>
    <row r="24" spans="1:18" ht="18" customHeight="1">
      <c r="A24" s="48"/>
      <c r="B24" s="16" t="s">
        <v>33</v>
      </c>
      <c r="C24" s="16" t="s">
        <v>44</v>
      </c>
      <c r="D24" s="17" t="s">
        <v>45</v>
      </c>
      <c r="E24" s="16">
        <v>6</v>
      </c>
      <c r="F24" s="18">
        <f>E24/$E$121</f>
        <v>0.003599280143971206</v>
      </c>
      <c r="G24" s="16">
        <v>6</v>
      </c>
      <c r="H24" s="18">
        <f>G24/$G$121</f>
        <v>0.00487408610885459</v>
      </c>
      <c r="I24" s="18">
        <f>G24/E24</f>
        <v>1</v>
      </c>
      <c r="J24" s="19">
        <v>3</v>
      </c>
      <c r="K24" s="18">
        <f t="shared" si="3"/>
        <v>0.004285714285714286</v>
      </c>
      <c r="L24" s="20">
        <f>J24/E24</f>
        <v>0.5</v>
      </c>
      <c r="N24" s="7"/>
      <c r="O24" s="7"/>
      <c r="P24" s="7"/>
      <c r="Q24" s="7"/>
      <c r="R24" s="8"/>
    </row>
    <row r="25" spans="1:18" ht="18" customHeight="1">
      <c r="A25" s="48"/>
      <c r="B25" s="16" t="s">
        <v>33</v>
      </c>
      <c r="C25" s="16" t="s">
        <v>38</v>
      </c>
      <c r="D25" s="17" t="s">
        <v>39</v>
      </c>
      <c r="E25" s="16">
        <v>1</v>
      </c>
      <c r="F25" s="18">
        <f>E25/$E$121</f>
        <v>0.0005998800239952009</v>
      </c>
      <c r="G25" s="23" t="s">
        <v>261</v>
      </c>
      <c r="H25" s="23" t="s">
        <v>260</v>
      </c>
      <c r="I25" s="23" t="s">
        <v>260</v>
      </c>
      <c r="J25" s="23" t="s">
        <v>261</v>
      </c>
      <c r="K25" s="18"/>
      <c r="L25" s="20"/>
      <c r="N25" s="7"/>
      <c r="O25" s="7"/>
      <c r="P25" s="7"/>
      <c r="Q25" s="7"/>
      <c r="R25" s="8"/>
    </row>
    <row r="26" spans="1:18" ht="18" customHeight="1">
      <c r="A26" s="48"/>
      <c r="B26" s="19" t="s">
        <v>33</v>
      </c>
      <c r="C26" s="19" t="s">
        <v>258</v>
      </c>
      <c r="D26" s="22" t="s">
        <v>259</v>
      </c>
      <c r="E26" s="23" t="s">
        <v>261</v>
      </c>
      <c r="F26" s="23" t="s">
        <v>260</v>
      </c>
      <c r="G26" s="23" t="s">
        <v>261</v>
      </c>
      <c r="H26" s="23" t="s">
        <v>260</v>
      </c>
      <c r="I26" s="23" t="s">
        <v>260</v>
      </c>
      <c r="J26" s="19">
        <v>1</v>
      </c>
      <c r="K26" s="18">
        <f>J26/$J$121</f>
        <v>0.0014285714285714286</v>
      </c>
      <c r="L26" s="20"/>
      <c r="N26" s="7"/>
      <c r="O26" s="7"/>
      <c r="P26" s="7"/>
      <c r="Q26" s="7"/>
      <c r="R26" s="8"/>
    </row>
    <row r="27" spans="1:18" ht="18" customHeight="1">
      <c r="A27" s="48"/>
      <c r="B27" s="16" t="s">
        <v>46</v>
      </c>
      <c r="C27" s="16" t="s">
        <v>47</v>
      </c>
      <c r="D27" s="17" t="s">
        <v>48</v>
      </c>
      <c r="E27" s="16">
        <v>11</v>
      </c>
      <c r="F27" s="18">
        <f aca="true" t="shared" si="5" ref="F27:F58">E27/$E$121</f>
        <v>0.0065986802639472104</v>
      </c>
      <c r="G27" s="16">
        <v>10</v>
      </c>
      <c r="H27" s="18">
        <f>G27/$G$121</f>
        <v>0.008123476848090982</v>
      </c>
      <c r="I27" s="18">
        <f>G27/E27</f>
        <v>0.9090909090909091</v>
      </c>
      <c r="J27" s="19">
        <v>7</v>
      </c>
      <c r="K27" s="18">
        <f>J27/$J$121</f>
        <v>0.01</v>
      </c>
      <c r="L27" s="20">
        <f>J27/E27</f>
        <v>0.6363636363636364</v>
      </c>
      <c r="N27" s="7"/>
      <c r="O27" s="7"/>
      <c r="P27" s="7"/>
      <c r="Q27" s="7"/>
      <c r="R27" s="8"/>
    </row>
    <row r="28" spans="1:18" ht="18" customHeight="1">
      <c r="A28" s="48"/>
      <c r="B28" s="16" t="s">
        <v>46</v>
      </c>
      <c r="C28" s="16" t="s">
        <v>51</v>
      </c>
      <c r="D28" s="17" t="s">
        <v>52</v>
      </c>
      <c r="E28" s="16">
        <v>9</v>
      </c>
      <c r="F28" s="18">
        <f t="shared" si="5"/>
        <v>0.005398920215956809</v>
      </c>
      <c r="G28" s="16">
        <v>9</v>
      </c>
      <c r="H28" s="18">
        <f>G28/$G$121</f>
        <v>0.007311129163281885</v>
      </c>
      <c r="I28" s="18">
        <f>G28/E28</f>
        <v>1</v>
      </c>
      <c r="J28" s="19">
        <v>6</v>
      </c>
      <c r="K28" s="18">
        <f>J28/$J$121</f>
        <v>0.008571428571428572</v>
      </c>
      <c r="L28" s="20">
        <f>J28/E28</f>
        <v>0.6666666666666666</v>
      </c>
      <c r="N28" s="7"/>
      <c r="O28" s="7"/>
      <c r="P28" s="7"/>
      <c r="Q28" s="7"/>
      <c r="R28" s="9"/>
    </row>
    <row r="29" spans="1:18" ht="18" customHeight="1">
      <c r="A29" s="48"/>
      <c r="B29" s="16" t="s">
        <v>46</v>
      </c>
      <c r="C29" s="16" t="s">
        <v>49</v>
      </c>
      <c r="D29" s="17" t="s">
        <v>50</v>
      </c>
      <c r="E29" s="16">
        <v>1</v>
      </c>
      <c r="F29" s="18">
        <f t="shared" si="5"/>
        <v>0.0005998800239952009</v>
      </c>
      <c r="G29" s="16">
        <v>1</v>
      </c>
      <c r="H29" s="18">
        <f>G29/$G$121</f>
        <v>0.0008123476848090983</v>
      </c>
      <c r="I29" s="18">
        <f>G29/E29</f>
        <v>1</v>
      </c>
      <c r="J29" s="23" t="s">
        <v>261</v>
      </c>
      <c r="K29" s="18"/>
      <c r="L29" s="20"/>
      <c r="N29" s="7"/>
      <c r="O29" s="7"/>
      <c r="P29" s="7"/>
      <c r="Q29" s="7"/>
      <c r="R29" s="8"/>
    </row>
    <row r="30" spans="1:18" ht="18" customHeight="1">
      <c r="A30" s="48"/>
      <c r="B30" s="16" t="s">
        <v>53</v>
      </c>
      <c r="C30" s="16" t="s">
        <v>58</v>
      </c>
      <c r="D30" s="17" t="s">
        <v>59</v>
      </c>
      <c r="E30" s="16">
        <v>16</v>
      </c>
      <c r="F30" s="18">
        <f t="shared" si="5"/>
        <v>0.009598080383923215</v>
      </c>
      <c r="G30" s="16">
        <v>16</v>
      </c>
      <c r="H30" s="18">
        <f>G30/$G$121</f>
        <v>0.012997562956945572</v>
      </c>
      <c r="I30" s="18">
        <f>G30/E30</f>
        <v>1</v>
      </c>
      <c r="J30" s="19">
        <v>14</v>
      </c>
      <c r="K30" s="18">
        <f>J30/$J$121</f>
        <v>0.02</v>
      </c>
      <c r="L30" s="20">
        <f>J30/E30</f>
        <v>0.875</v>
      </c>
      <c r="N30" s="7"/>
      <c r="O30" s="7"/>
      <c r="P30" s="7"/>
      <c r="Q30" s="7"/>
      <c r="R30" s="8"/>
    </row>
    <row r="31" spans="1:18" ht="18" customHeight="1">
      <c r="A31" s="48"/>
      <c r="B31" s="16" t="s">
        <v>53</v>
      </c>
      <c r="C31" s="16" t="s">
        <v>54</v>
      </c>
      <c r="D31" s="17" t="s">
        <v>55</v>
      </c>
      <c r="E31" s="16">
        <v>3</v>
      </c>
      <c r="F31" s="18">
        <f t="shared" si="5"/>
        <v>0.001799640071985603</v>
      </c>
      <c r="G31" s="16">
        <v>3</v>
      </c>
      <c r="H31" s="18">
        <f>G31/$G$121</f>
        <v>0.002437043054427295</v>
      </c>
      <c r="I31" s="18">
        <f>G31/E31</f>
        <v>1</v>
      </c>
      <c r="J31" s="19">
        <v>2</v>
      </c>
      <c r="K31" s="18">
        <f>J31/$J$121</f>
        <v>0.002857142857142857</v>
      </c>
      <c r="L31" s="20">
        <f>J31/E31</f>
        <v>0.6666666666666666</v>
      </c>
      <c r="N31" s="7"/>
      <c r="O31" s="7"/>
      <c r="P31" s="7"/>
      <c r="Q31" s="7"/>
      <c r="R31" s="8"/>
    </row>
    <row r="32" spans="1:18" ht="18" customHeight="1">
      <c r="A32" s="48"/>
      <c r="B32" s="16" t="s">
        <v>53</v>
      </c>
      <c r="C32" s="16" t="s">
        <v>60</v>
      </c>
      <c r="D32" s="17" t="s">
        <v>61</v>
      </c>
      <c r="E32" s="16">
        <v>1</v>
      </c>
      <c r="F32" s="18">
        <f t="shared" si="5"/>
        <v>0.0005998800239952009</v>
      </c>
      <c r="G32" s="23" t="s">
        <v>261</v>
      </c>
      <c r="H32" s="23" t="s">
        <v>260</v>
      </c>
      <c r="I32" s="23" t="s">
        <v>260</v>
      </c>
      <c r="J32" s="23" t="s">
        <v>261</v>
      </c>
      <c r="K32" s="18"/>
      <c r="L32" s="20"/>
      <c r="N32" s="7"/>
      <c r="O32" s="7"/>
      <c r="P32" s="7"/>
      <c r="Q32" s="7"/>
      <c r="R32" s="8"/>
    </row>
    <row r="33" spans="1:18" ht="18" customHeight="1">
      <c r="A33" s="48"/>
      <c r="B33" s="16" t="s">
        <v>53</v>
      </c>
      <c r="C33" s="16" t="s">
        <v>56</v>
      </c>
      <c r="D33" s="17" t="s">
        <v>57</v>
      </c>
      <c r="E33" s="16">
        <v>45</v>
      </c>
      <c r="F33" s="18">
        <f t="shared" si="5"/>
        <v>0.026994601079784044</v>
      </c>
      <c r="G33" s="16">
        <v>44</v>
      </c>
      <c r="H33" s="18">
        <f aca="true" t="shared" si="6" ref="H33:H40">G33/$G$121</f>
        <v>0.03574329813160033</v>
      </c>
      <c r="I33" s="18">
        <f aca="true" t="shared" si="7" ref="I33:I40">G33/E33</f>
        <v>0.9777777777777777</v>
      </c>
      <c r="J33" s="19">
        <v>27</v>
      </c>
      <c r="K33" s="18">
        <f aca="true" t="shared" si="8" ref="K33:K40">J33/$J$121</f>
        <v>0.03857142857142857</v>
      </c>
      <c r="L33" s="20">
        <f aca="true" t="shared" si="9" ref="L33:L40">J33/E33</f>
        <v>0.6</v>
      </c>
      <c r="N33" s="7"/>
      <c r="O33" s="7"/>
      <c r="P33" s="7"/>
      <c r="Q33" s="7"/>
      <c r="R33" s="9"/>
    </row>
    <row r="34" spans="1:18" ht="18" customHeight="1">
      <c r="A34" s="48"/>
      <c r="B34" s="16" t="s">
        <v>53</v>
      </c>
      <c r="C34" s="16" t="s">
        <v>62</v>
      </c>
      <c r="D34" s="17" t="s">
        <v>63</v>
      </c>
      <c r="E34" s="16">
        <v>1</v>
      </c>
      <c r="F34" s="18">
        <f t="shared" si="5"/>
        <v>0.0005998800239952009</v>
      </c>
      <c r="G34" s="16">
        <v>1</v>
      </c>
      <c r="H34" s="18">
        <f t="shared" si="6"/>
        <v>0.0008123476848090983</v>
      </c>
      <c r="I34" s="18">
        <f t="shared" si="7"/>
        <v>1</v>
      </c>
      <c r="J34" s="19">
        <v>1</v>
      </c>
      <c r="K34" s="18">
        <f t="shared" si="8"/>
        <v>0.0014285714285714286</v>
      </c>
      <c r="L34" s="20">
        <f t="shared" si="9"/>
        <v>1</v>
      </c>
      <c r="N34" s="7"/>
      <c r="O34" s="7"/>
      <c r="P34" s="7"/>
      <c r="Q34" s="7"/>
      <c r="R34" s="8"/>
    </row>
    <row r="35" spans="1:18" ht="18" customHeight="1">
      <c r="A35" s="48"/>
      <c r="B35" s="16" t="s">
        <v>64</v>
      </c>
      <c r="C35" s="16" t="s">
        <v>67</v>
      </c>
      <c r="D35" s="17" t="s">
        <v>68</v>
      </c>
      <c r="E35" s="16">
        <v>12</v>
      </c>
      <c r="F35" s="18">
        <f t="shared" si="5"/>
        <v>0.007198560287942412</v>
      </c>
      <c r="G35" s="16">
        <v>11</v>
      </c>
      <c r="H35" s="18">
        <f t="shared" si="6"/>
        <v>0.008935824532900082</v>
      </c>
      <c r="I35" s="18">
        <f t="shared" si="7"/>
        <v>0.9166666666666666</v>
      </c>
      <c r="J35" s="19">
        <v>8</v>
      </c>
      <c r="K35" s="18">
        <f t="shared" si="8"/>
        <v>0.011428571428571429</v>
      </c>
      <c r="L35" s="20">
        <f t="shared" si="9"/>
        <v>0.6666666666666666</v>
      </c>
      <c r="N35" s="7"/>
      <c r="O35" s="7"/>
      <c r="P35" s="7"/>
      <c r="Q35" s="7"/>
      <c r="R35" s="8"/>
    </row>
    <row r="36" spans="1:18" ht="18" customHeight="1">
      <c r="A36" s="48"/>
      <c r="B36" s="16" t="s">
        <v>64</v>
      </c>
      <c r="C36" s="16" t="s">
        <v>65</v>
      </c>
      <c r="D36" s="17" t="s">
        <v>66</v>
      </c>
      <c r="E36" s="16">
        <v>1</v>
      </c>
      <c r="F36" s="18">
        <f t="shared" si="5"/>
        <v>0.0005998800239952009</v>
      </c>
      <c r="G36" s="16">
        <v>1</v>
      </c>
      <c r="H36" s="18">
        <f t="shared" si="6"/>
        <v>0.0008123476848090983</v>
      </c>
      <c r="I36" s="18">
        <f t="shared" si="7"/>
        <v>1</v>
      </c>
      <c r="J36" s="19">
        <v>1</v>
      </c>
      <c r="K36" s="18">
        <f t="shared" si="8"/>
        <v>0.0014285714285714286</v>
      </c>
      <c r="L36" s="20">
        <f t="shared" si="9"/>
        <v>1</v>
      </c>
      <c r="N36" s="7"/>
      <c r="O36" s="7"/>
      <c r="P36" s="7"/>
      <c r="Q36" s="7"/>
      <c r="R36" s="8"/>
    </row>
    <row r="37" spans="1:18" ht="18" customHeight="1">
      <c r="A37" s="48"/>
      <c r="B37" s="16" t="s">
        <v>69</v>
      </c>
      <c r="C37" s="16" t="s">
        <v>74</v>
      </c>
      <c r="D37" s="17" t="s">
        <v>75</v>
      </c>
      <c r="E37" s="16">
        <v>98</v>
      </c>
      <c r="F37" s="18">
        <f t="shared" si="5"/>
        <v>0.05878824235152969</v>
      </c>
      <c r="G37" s="16">
        <v>51</v>
      </c>
      <c r="H37" s="18">
        <f t="shared" si="6"/>
        <v>0.041429731925264016</v>
      </c>
      <c r="I37" s="18">
        <f t="shared" si="7"/>
        <v>0.5204081632653061</v>
      </c>
      <c r="J37" s="19">
        <v>22</v>
      </c>
      <c r="K37" s="18">
        <f t="shared" si="8"/>
        <v>0.03142857142857143</v>
      </c>
      <c r="L37" s="20">
        <f t="shared" si="9"/>
        <v>0.22448979591836735</v>
      </c>
      <c r="N37" s="7"/>
      <c r="O37" s="7"/>
      <c r="P37" s="7"/>
      <c r="Q37" s="7"/>
      <c r="R37" s="8"/>
    </row>
    <row r="38" spans="1:18" ht="18" customHeight="1">
      <c r="A38" s="48"/>
      <c r="B38" s="16" t="s">
        <v>69</v>
      </c>
      <c r="C38" s="16" t="s">
        <v>76</v>
      </c>
      <c r="D38" s="17" t="s">
        <v>77</v>
      </c>
      <c r="E38" s="16">
        <v>16</v>
      </c>
      <c r="F38" s="18">
        <f t="shared" si="5"/>
        <v>0.009598080383923215</v>
      </c>
      <c r="G38" s="16">
        <v>9</v>
      </c>
      <c r="H38" s="18">
        <f t="shared" si="6"/>
        <v>0.007311129163281885</v>
      </c>
      <c r="I38" s="18">
        <f t="shared" si="7"/>
        <v>0.5625</v>
      </c>
      <c r="J38" s="19">
        <v>6</v>
      </c>
      <c r="K38" s="18">
        <f t="shared" si="8"/>
        <v>0.008571428571428572</v>
      </c>
      <c r="L38" s="20">
        <f t="shared" si="9"/>
        <v>0.375</v>
      </c>
      <c r="N38" s="7"/>
      <c r="O38" s="7"/>
      <c r="P38" s="7"/>
      <c r="Q38" s="7"/>
      <c r="R38" s="9"/>
    </row>
    <row r="39" spans="1:18" ht="18" customHeight="1">
      <c r="A39" s="48"/>
      <c r="B39" s="16" t="s">
        <v>69</v>
      </c>
      <c r="C39" s="16" t="s">
        <v>78</v>
      </c>
      <c r="D39" s="17" t="s">
        <v>79</v>
      </c>
      <c r="E39" s="16">
        <v>41</v>
      </c>
      <c r="F39" s="18">
        <f t="shared" si="5"/>
        <v>0.02459508098380324</v>
      </c>
      <c r="G39" s="16">
        <v>25</v>
      </c>
      <c r="H39" s="18">
        <f t="shared" si="6"/>
        <v>0.020308692120227456</v>
      </c>
      <c r="I39" s="18">
        <f t="shared" si="7"/>
        <v>0.6097560975609756</v>
      </c>
      <c r="J39" s="19">
        <v>13</v>
      </c>
      <c r="K39" s="18">
        <f t="shared" si="8"/>
        <v>0.018571428571428572</v>
      </c>
      <c r="L39" s="20">
        <f t="shared" si="9"/>
        <v>0.3170731707317073</v>
      </c>
      <c r="N39" s="7"/>
      <c r="O39" s="7"/>
      <c r="P39" s="7"/>
      <c r="Q39" s="7"/>
      <c r="R39" s="8"/>
    </row>
    <row r="40" spans="1:18" ht="18" customHeight="1">
      <c r="A40" s="48"/>
      <c r="B40" s="16" t="s">
        <v>69</v>
      </c>
      <c r="C40" s="16" t="s">
        <v>70</v>
      </c>
      <c r="D40" s="17" t="s">
        <v>71</v>
      </c>
      <c r="E40" s="16">
        <v>3</v>
      </c>
      <c r="F40" s="18">
        <f t="shared" si="5"/>
        <v>0.001799640071985603</v>
      </c>
      <c r="G40" s="16">
        <v>3</v>
      </c>
      <c r="H40" s="18">
        <f t="shared" si="6"/>
        <v>0.002437043054427295</v>
      </c>
      <c r="I40" s="18">
        <f t="shared" si="7"/>
        <v>1</v>
      </c>
      <c r="J40" s="19">
        <v>1</v>
      </c>
      <c r="K40" s="18">
        <f t="shared" si="8"/>
        <v>0.0014285714285714286</v>
      </c>
      <c r="L40" s="20">
        <f t="shared" si="9"/>
        <v>0.3333333333333333</v>
      </c>
      <c r="N40" s="7"/>
      <c r="O40" s="7"/>
      <c r="P40" s="7"/>
      <c r="Q40" s="7"/>
      <c r="R40" s="8"/>
    </row>
    <row r="41" spans="1:18" ht="18" customHeight="1">
      <c r="A41" s="48"/>
      <c r="B41" s="16" t="s">
        <v>69</v>
      </c>
      <c r="C41" s="16" t="s">
        <v>72</v>
      </c>
      <c r="D41" s="17" t="s">
        <v>73</v>
      </c>
      <c r="E41" s="16">
        <v>1</v>
      </c>
      <c r="F41" s="18">
        <f t="shared" si="5"/>
        <v>0.0005998800239952009</v>
      </c>
      <c r="G41" s="23">
        <v>0</v>
      </c>
      <c r="H41" s="23" t="s">
        <v>260</v>
      </c>
      <c r="I41" s="23" t="s">
        <v>260</v>
      </c>
      <c r="J41" s="23" t="s">
        <v>261</v>
      </c>
      <c r="K41" s="23" t="s">
        <v>260</v>
      </c>
      <c r="L41" s="23" t="s">
        <v>260</v>
      </c>
      <c r="N41" s="7"/>
      <c r="O41" s="7"/>
      <c r="P41" s="7"/>
      <c r="Q41" s="7"/>
      <c r="R41" s="8"/>
    </row>
    <row r="42" spans="1:18" ht="18" customHeight="1">
      <c r="A42" s="51" t="s">
        <v>267</v>
      </c>
      <c r="B42" s="51"/>
      <c r="C42" s="51"/>
      <c r="D42" s="51"/>
      <c r="E42" s="26">
        <f>SUM(E5:E41)</f>
        <v>390</v>
      </c>
      <c r="F42" s="27">
        <f t="shared" si="5"/>
        <v>0.23395320935812838</v>
      </c>
      <c r="G42" s="26">
        <f>SUM(G5:G41)</f>
        <v>299</v>
      </c>
      <c r="H42" s="27">
        <f aca="true" t="shared" si="10" ref="H42:H70">G42/$G$121</f>
        <v>0.24289195775792038</v>
      </c>
      <c r="I42" s="27">
        <f aca="true" t="shared" si="11" ref="I42:I70">G42/E42</f>
        <v>0.7666666666666667</v>
      </c>
      <c r="J42" s="28">
        <f>SUM(J5:J41)</f>
        <v>173</v>
      </c>
      <c r="K42" s="27">
        <f>J42/$J$121</f>
        <v>0.24714285714285714</v>
      </c>
      <c r="L42" s="29">
        <f>J42/E42</f>
        <v>0.44358974358974357</v>
      </c>
      <c r="N42" s="7"/>
      <c r="O42" s="7"/>
      <c r="P42" s="7"/>
      <c r="Q42" s="7"/>
      <c r="R42" s="8"/>
    </row>
    <row r="43" spans="1:18" ht="18" customHeight="1">
      <c r="A43" s="48" t="s">
        <v>263</v>
      </c>
      <c r="B43" s="16" t="s">
        <v>80</v>
      </c>
      <c r="C43" s="16" t="s">
        <v>81</v>
      </c>
      <c r="D43" s="17" t="s">
        <v>82</v>
      </c>
      <c r="E43" s="16">
        <v>22</v>
      </c>
      <c r="F43" s="18">
        <f t="shared" si="5"/>
        <v>0.013197360527894421</v>
      </c>
      <c r="G43" s="16">
        <v>22</v>
      </c>
      <c r="H43" s="18">
        <f t="shared" si="10"/>
        <v>0.017871649065800164</v>
      </c>
      <c r="I43" s="18">
        <f t="shared" si="11"/>
        <v>1</v>
      </c>
      <c r="J43" s="19">
        <v>15</v>
      </c>
      <c r="K43" s="18">
        <f>J43/$J$121</f>
        <v>0.02142857142857143</v>
      </c>
      <c r="L43" s="20">
        <f>J43/E43</f>
        <v>0.6818181818181818</v>
      </c>
      <c r="N43" s="7"/>
      <c r="O43" s="7"/>
      <c r="P43" s="7"/>
      <c r="Q43" s="7"/>
      <c r="R43" s="8"/>
    </row>
    <row r="44" spans="1:18" ht="18" customHeight="1">
      <c r="A44" s="48"/>
      <c r="B44" s="16" t="s">
        <v>80</v>
      </c>
      <c r="C44" s="16" t="s">
        <v>83</v>
      </c>
      <c r="D44" s="17" t="s">
        <v>84</v>
      </c>
      <c r="E44" s="16">
        <v>20</v>
      </c>
      <c r="F44" s="18">
        <f t="shared" si="5"/>
        <v>0.01199760047990402</v>
      </c>
      <c r="G44" s="16">
        <v>19</v>
      </c>
      <c r="H44" s="18">
        <f t="shared" si="10"/>
        <v>0.015434606011372868</v>
      </c>
      <c r="I44" s="18">
        <f t="shared" si="11"/>
        <v>0.95</v>
      </c>
      <c r="J44" s="19">
        <v>13</v>
      </c>
      <c r="K44" s="18">
        <f>J44/$J$121</f>
        <v>0.018571428571428572</v>
      </c>
      <c r="L44" s="20" t="s">
        <v>274</v>
      </c>
      <c r="N44" s="7"/>
      <c r="O44" s="7"/>
      <c r="P44" s="7"/>
      <c r="Q44" s="7"/>
      <c r="R44" s="8"/>
    </row>
    <row r="45" spans="1:18" ht="18" customHeight="1">
      <c r="A45" s="48"/>
      <c r="B45" s="16" t="s">
        <v>85</v>
      </c>
      <c r="C45" s="16" t="s">
        <v>86</v>
      </c>
      <c r="D45" s="17" t="s">
        <v>87</v>
      </c>
      <c r="E45" s="16">
        <v>15</v>
      </c>
      <c r="F45" s="18">
        <f t="shared" si="5"/>
        <v>0.008998200359928014</v>
      </c>
      <c r="G45" s="16">
        <v>15</v>
      </c>
      <c r="H45" s="18">
        <f t="shared" si="10"/>
        <v>0.012185215272136474</v>
      </c>
      <c r="I45" s="18">
        <f t="shared" si="11"/>
        <v>1</v>
      </c>
      <c r="J45" s="19">
        <v>9</v>
      </c>
      <c r="K45" s="18">
        <f>J45/$J$121</f>
        <v>0.012857142857142857</v>
      </c>
      <c r="L45" s="20">
        <f>J45/E45</f>
        <v>0.6</v>
      </c>
      <c r="N45" s="7"/>
      <c r="O45" s="7"/>
      <c r="P45" s="7"/>
      <c r="Q45" s="7"/>
      <c r="R45" s="8"/>
    </row>
    <row r="46" spans="1:18" ht="18" customHeight="1">
      <c r="A46" s="48"/>
      <c r="B46" s="16" t="s">
        <v>85</v>
      </c>
      <c r="C46" s="16" t="s">
        <v>88</v>
      </c>
      <c r="D46" s="17" t="s">
        <v>89</v>
      </c>
      <c r="E46" s="16">
        <v>1</v>
      </c>
      <c r="F46" s="18">
        <f t="shared" si="5"/>
        <v>0.0005998800239952009</v>
      </c>
      <c r="G46" s="16">
        <v>1</v>
      </c>
      <c r="H46" s="18">
        <f t="shared" si="10"/>
        <v>0.0008123476848090983</v>
      </c>
      <c r="I46" s="18">
        <f t="shared" si="11"/>
        <v>1</v>
      </c>
      <c r="J46" s="23" t="s">
        <v>261</v>
      </c>
      <c r="K46" s="23" t="s">
        <v>260</v>
      </c>
      <c r="L46" s="23" t="s">
        <v>260</v>
      </c>
      <c r="N46" s="7"/>
      <c r="O46" s="7"/>
      <c r="P46" s="7"/>
      <c r="Q46" s="7"/>
      <c r="R46" s="9"/>
    </row>
    <row r="47" spans="1:18" ht="18" customHeight="1">
      <c r="A47" s="48"/>
      <c r="B47" s="16" t="s">
        <v>85</v>
      </c>
      <c r="C47" s="16" t="s">
        <v>90</v>
      </c>
      <c r="D47" s="17" t="s">
        <v>91</v>
      </c>
      <c r="E47" s="16">
        <v>2</v>
      </c>
      <c r="F47" s="18">
        <f t="shared" si="5"/>
        <v>0.0011997600479904018</v>
      </c>
      <c r="G47" s="16">
        <v>2</v>
      </c>
      <c r="H47" s="18">
        <f t="shared" si="10"/>
        <v>0.0016246953696181965</v>
      </c>
      <c r="I47" s="18">
        <f t="shared" si="11"/>
        <v>1</v>
      </c>
      <c r="J47" s="19">
        <v>1</v>
      </c>
      <c r="K47" s="18">
        <f>J47/$J$121</f>
        <v>0.0014285714285714286</v>
      </c>
      <c r="L47" s="20">
        <f>J47/E47</f>
        <v>0.5</v>
      </c>
      <c r="N47" s="7"/>
      <c r="O47" s="7"/>
      <c r="P47" s="7"/>
      <c r="Q47" s="7"/>
      <c r="R47" s="8"/>
    </row>
    <row r="48" spans="1:18" ht="18" customHeight="1">
      <c r="A48" s="48"/>
      <c r="B48" s="16" t="s">
        <v>92</v>
      </c>
      <c r="C48" s="16" t="s">
        <v>93</v>
      </c>
      <c r="D48" s="17" t="s">
        <v>94</v>
      </c>
      <c r="E48" s="16">
        <v>56</v>
      </c>
      <c r="F48" s="18">
        <f t="shared" si="5"/>
        <v>0.033593281343731254</v>
      </c>
      <c r="G48" s="16">
        <v>38</v>
      </c>
      <c r="H48" s="18">
        <f t="shared" si="10"/>
        <v>0.030869212022745736</v>
      </c>
      <c r="I48" s="18">
        <f t="shared" si="11"/>
        <v>0.6785714285714286</v>
      </c>
      <c r="J48" s="19">
        <v>25</v>
      </c>
      <c r="K48" s="18">
        <f>J48/$J$121</f>
        <v>0.03571428571428571</v>
      </c>
      <c r="L48" s="20">
        <f>J48/E48</f>
        <v>0.44642857142857145</v>
      </c>
      <c r="N48" s="7"/>
      <c r="O48" s="7"/>
      <c r="P48" s="7"/>
      <c r="Q48" s="7"/>
      <c r="R48" s="8"/>
    </row>
    <row r="49" spans="1:18" ht="18" customHeight="1">
      <c r="A49" s="48"/>
      <c r="B49" s="16" t="s">
        <v>92</v>
      </c>
      <c r="C49" s="16" t="s">
        <v>95</v>
      </c>
      <c r="D49" s="17" t="s">
        <v>96</v>
      </c>
      <c r="E49" s="16">
        <v>12</v>
      </c>
      <c r="F49" s="18">
        <f t="shared" si="5"/>
        <v>0.007198560287942412</v>
      </c>
      <c r="G49" s="16">
        <v>9</v>
      </c>
      <c r="H49" s="18">
        <f t="shared" si="10"/>
        <v>0.007311129163281885</v>
      </c>
      <c r="I49" s="18">
        <f t="shared" si="11"/>
        <v>0.75</v>
      </c>
      <c r="J49" s="19">
        <v>8</v>
      </c>
      <c r="K49" s="18">
        <f>J49/$J$121</f>
        <v>0.011428571428571429</v>
      </c>
      <c r="L49" s="20">
        <f>J49/E49</f>
        <v>0.6666666666666666</v>
      </c>
      <c r="N49" s="7"/>
      <c r="O49" s="7"/>
      <c r="P49" s="7"/>
      <c r="Q49" s="7"/>
      <c r="R49" s="8"/>
    </row>
    <row r="50" spans="1:18" ht="18" customHeight="1">
      <c r="A50" s="48"/>
      <c r="B50" s="16" t="s">
        <v>97</v>
      </c>
      <c r="C50" s="16" t="s">
        <v>98</v>
      </c>
      <c r="D50" s="17" t="s">
        <v>99</v>
      </c>
      <c r="E50" s="16">
        <v>1</v>
      </c>
      <c r="F50" s="18">
        <f t="shared" si="5"/>
        <v>0.0005998800239952009</v>
      </c>
      <c r="G50" s="16">
        <v>1</v>
      </c>
      <c r="H50" s="18">
        <f t="shared" si="10"/>
        <v>0.0008123476848090983</v>
      </c>
      <c r="I50" s="18">
        <f t="shared" si="11"/>
        <v>1</v>
      </c>
      <c r="J50" s="23" t="s">
        <v>261</v>
      </c>
      <c r="K50" s="23" t="s">
        <v>260</v>
      </c>
      <c r="L50" s="23" t="s">
        <v>260</v>
      </c>
      <c r="N50" s="7"/>
      <c r="O50" s="7"/>
      <c r="P50" s="7"/>
      <c r="Q50" s="7"/>
      <c r="R50" s="9"/>
    </row>
    <row r="51" spans="1:18" ht="18" customHeight="1">
      <c r="A51" s="48"/>
      <c r="B51" s="16" t="s">
        <v>97</v>
      </c>
      <c r="C51" s="16" t="s">
        <v>100</v>
      </c>
      <c r="D51" s="17" t="s">
        <v>101</v>
      </c>
      <c r="E51" s="16">
        <v>3</v>
      </c>
      <c r="F51" s="18">
        <f t="shared" si="5"/>
        <v>0.001799640071985603</v>
      </c>
      <c r="G51" s="16">
        <v>3</v>
      </c>
      <c r="H51" s="18">
        <f t="shared" si="10"/>
        <v>0.002437043054427295</v>
      </c>
      <c r="I51" s="18">
        <f t="shared" si="11"/>
        <v>1</v>
      </c>
      <c r="J51" s="19">
        <v>2</v>
      </c>
      <c r="K51" s="18">
        <f>J51/$J$121</f>
        <v>0.002857142857142857</v>
      </c>
      <c r="L51" s="20">
        <f>J51/E51</f>
        <v>0.6666666666666666</v>
      </c>
      <c r="N51" s="7"/>
      <c r="O51" s="7"/>
      <c r="P51" s="7"/>
      <c r="Q51" s="7"/>
      <c r="R51" s="8"/>
    </row>
    <row r="52" spans="1:18" ht="18" customHeight="1">
      <c r="A52" s="48"/>
      <c r="B52" s="16" t="s">
        <v>97</v>
      </c>
      <c r="C52" s="16" t="s">
        <v>104</v>
      </c>
      <c r="D52" s="17" t="s">
        <v>105</v>
      </c>
      <c r="E52" s="16">
        <v>1</v>
      </c>
      <c r="F52" s="18">
        <f t="shared" si="5"/>
        <v>0.0005998800239952009</v>
      </c>
      <c r="G52" s="16">
        <v>1</v>
      </c>
      <c r="H52" s="18">
        <f t="shared" si="10"/>
        <v>0.0008123476848090983</v>
      </c>
      <c r="I52" s="18">
        <f t="shared" si="11"/>
        <v>1</v>
      </c>
      <c r="J52" s="23" t="s">
        <v>261</v>
      </c>
      <c r="K52" s="23" t="s">
        <v>260</v>
      </c>
      <c r="L52" s="23" t="s">
        <v>260</v>
      </c>
      <c r="N52" s="7"/>
      <c r="O52" s="7"/>
      <c r="P52" s="7"/>
      <c r="Q52" s="7"/>
      <c r="R52" s="8"/>
    </row>
    <row r="53" spans="1:18" ht="18" customHeight="1">
      <c r="A53" s="48"/>
      <c r="B53" s="16" t="s">
        <v>97</v>
      </c>
      <c r="C53" s="16" t="s">
        <v>102</v>
      </c>
      <c r="D53" s="17" t="s">
        <v>103</v>
      </c>
      <c r="E53" s="16">
        <v>11</v>
      </c>
      <c r="F53" s="18">
        <f t="shared" si="5"/>
        <v>0.0065986802639472104</v>
      </c>
      <c r="G53" s="16">
        <v>10</v>
      </c>
      <c r="H53" s="18">
        <f t="shared" si="10"/>
        <v>0.008123476848090982</v>
      </c>
      <c r="I53" s="18">
        <f t="shared" si="11"/>
        <v>0.9090909090909091</v>
      </c>
      <c r="J53" s="19">
        <v>5</v>
      </c>
      <c r="K53" s="18">
        <f aca="true" t="shared" si="12" ref="K53:K58">J53/$J$121</f>
        <v>0.007142857142857143</v>
      </c>
      <c r="L53" s="20">
        <f aca="true" t="shared" si="13" ref="L53:L58">J53/E53</f>
        <v>0.45454545454545453</v>
      </c>
      <c r="N53" s="7"/>
      <c r="O53" s="7"/>
      <c r="P53" s="7"/>
      <c r="Q53" s="7"/>
      <c r="R53" s="9"/>
    </row>
    <row r="54" spans="1:18" ht="18" customHeight="1">
      <c r="A54" s="48"/>
      <c r="B54" s="16" t="s">
        <v>97</v>
      </c>
      <c r="C54" s="16" t="s">
        <v>108</v>
      </c>
      <c r="D54" s="17" t="s">
        <v>109</v>
      </c>
      <c r="E54" s="16">
        <v>39</v>
      </c>
      <c r="F54" s="18">
        <f t="shared" si="5"/>
        <v>0.023395320935812838</v>
      </c>
      <c r="G54" s="16">
        <v>39</v>
      </c>
      <c r="H54" s="18">
        <f t="shared" si="10"/>
        <v>0.03168155970755483</v>
      </c>
      <c r="I54" s="18">
        <f t="shared" si="11"/>
        <v>1</v>
      </c>
      <c r="J54" s="19">
        <v>25</v>
      </c>
      <c r="K54" s="18">
        <f t="shared" si="12"/>
        <v>0.03571428571428571</v>
      </c>
      <c r="L54" s="20">
        <f t="shared" si="13"/>
        <v>0.6410256410256411</v>
      </c>
      <c r="N54" s="7"/>
      <c r="O54" s="7"/>
      <c r="P54" s="7"/>
      <c r="Q54" s="7"/>
      <c r="R54" s="8"/>
    </row>
    <row r="55" spans="1:18" ht="18" customHeight="1">
      <c r="A55" s="48"/>
      <c r="B55" s="16" t="s">
        <v>97</v>
      </c>
      <c r="C55" s="16" t="s">
        <v>106</v>
      </c>
      <c r="D55" s="17" t="s">
        <v>107</v>
      </c>
      <c r="E55" s="16">
        <v>9</v>
      </c>
      <c r="F55" s="18">
        <f t="shared" si="5"/>
        <v>0.005398920215956809</v>
      </c>
      <c r="G55" s="16">
        <v>9</v>
      </c>
      <c r="H55" s="18">
        <f t="shared" si="10"/>
        <v>0.007311129163281885</v>
      </c>
      <c r="I55" s="18">
        <f t="shared" si="11"/>
        <v>1</v>
      </c>
      <c r="J55" s="19">
        <v>6</v>
      </c>
      <c r="K55" s="18">
        <f t="shared" si="12"/>
        <v>0.008571428571428572</v>
      </c>
      <c r="L55" s="20">
        <f t="shared" si="13"/>
        <v>0.6666666666666666</v>
      </c>
      <c r="N55" s="7"/>
      <c r="O55" s="7"/>
      <c r="P55" s="7"/>
      <c r="Q55" s="7"/>
      <c r="R55" s="8"/>
    </row>
    <row r="56" spans="1:18" ht="18" customHeight="1">
      <c r="A56" s="48"/>
      <c r="B56" s="16" t="s">
        <v>110</v>
      </c>
      <c r="C56" s="16" t="s">
        <v>111</v>
      </c>
      <c r="D56" s="17" t="s">
        <v>112</v>
      </c>
      <c r="E56" s="16">
        <v>200</v>
      </c>
      <c r="F56" s="18">
        <f t="shared" si="5"/>
        <v>0.11997600479904019</v>
      </c>
      <c r="G56" s="16">
        <v>161</v>
      </c>
      <c r="H56" s="18">
        <f t="shared" si="10"/>
        <v>0.13078797725426483</v>
      </c>
      <c r="I56" s="18">
        <f t="shared" si="11"/>
        <v>0.805</v>
      </c>
      <c r="J56" s="19">
        <v>77</v>
      </c>
      <c r="K56" s="18">
        <f t="shared" si="12"/>
        <v>0.11</v>
      </c>
      <c r="L56" s="20">
        <f t="shared" si="13"/>
        <v>0.385</v>
      </c>
      <c r="N56" s="7"/>
      <c r="O56" s="7"/>
      <c r="P56" s="7"/>
      <c r="Q56" s="7"/>
      <c r="R56" s="8"/>
    </row>
    <row r="57" spans="1:18" ht="18" customHeight="1">
      <c r="A57" s="48"/>
      <c r="B57" s="16" t="s">
        <v>110</v>
      </c>
      <c r="C57" s="16" t="s">
        <v>113</v>
      </c>
      <c r="D57" s="17" t="s">
        <v>114</v>
      </c>
      <c r="E57" s="16">
        <v>60</v>
      </c>
      <c r="F57" s="18">
        <f t="shared" si="5"/>
        <v>0.035992801439712056</v>
      </c>
      <c r="G57" s="16">
        <v>47</v>
      </c>
      <c r="H57" s="18">
        <f t="shared" si="10"/>
        <v>0.038180341186027617</v>
      </c>
      <c r="I57" s="18">
        <f t="shared" si="11"/>
        <v>0.7833333333333333</v>
      </c>
      <c r="J57" s="19">
        <v>48</v>
      </c>
      <c r="K57" s="18">
        <f t="shared" si="12"/>
        <v>0.06857142857142857</v>
      </c>
      <c r="L57" s="20">
        <f t="shared" si="13"/>
        <v>0.8</v>
      </c>
      <c r="N57" s="7"/>
      <c r="O57" s="7"/>
      <c r="P57" s="7"/>
      <c r="Q57" s="7"/>
      <c r="R57" s="8"/>
    </row>
    <row r="58" spans="1:18" ht="18" customHeight="1">
      <c r="A58" s="51" t="s">
        <v>268</v>
      </c>
      <c r="B58" s="51"/>
      <c r="C58" s="51"/>
      <c r="D58" s="51"/>
      <c r="E58" s="30">
        <f>SUM(E43:E57)</f>
        <v>452</v>
      </c>
      <c r="F58" s="31">
        <f t="shared" si="5"/>
        <v>0.27114577084583086</v>
      </c>
      <c r="G58" s="30">
        <f>SUM(G43:G57)</f>
        <v>377</v>
      </c>
      <c r="H58" s="31">
        <f t="shared" si="10"/>
        <v>0.3062550771730301</v>
      </c>
      <c r="I58" s="31">
        <f t="shared" si="11"/>
        <v>0.834070796460177</v>
      </c>
      <c r="J58" s="32">
        <f>SUM(J43:J57)</f>
        <v>234</v>
      </c>
      <c r="K58" s="31">
        <f t="shared" si="12"/>
        <v>0.3342857142857143</v>
      </c>
      <c r="L58" s="33">
        <f t="shared" si="13"/>
        <v>0.5176991150442478</v>
      </c>
      <c r="N58" s="7"/>
      <c r="O58" s="7"/>
      <c r="P58" s="7"/>
      <c r="Q58" s="7"/>
      <c r="R58" s="8"/>
    </row>
    <row r="59" spans="1:18" ht="18" customHeight="1">
      <c r="A59" s="48" t="s">
        <v>264</v>
      </c>
      <c r="B59" s="16" t="s">
        <v>115</v>
      </c>
      <c r="C59" s="16" t="s">
        <v>130</v>
      </c>
      <c r="D59" s="17" t="s">
        <v>131</v>
      </c>
      <c r="E59" s="16">
        <v>6</v>
      </c>
      <c r="F59" s="18">
        <f aca="true" t="shared" si="14" ref="F59:F90">E59/$E$121</f>
        <v>0.003599280143971206</v>
      </c>
      <c r="G59" s="16">
        <v>6</v>
      </c>
      <c r="H59" s="18">
        <f t="shared" si="10"/>
        <v>0.00487408610885459</v>
      </c>
      <c r="I59" s="18">
        <f t="shared" si="11"/>
        <v>1</v>
      </c>
      <c r="J59" s="23" t="s">
        <v>261</v>
      </c>
      <c r="K59" s="23" t="s">
        <v>260</v>
      </c>
      <c r="L59" s="23" t="s">
        <v>260</v>
      </c>
      <c r="N59" s="7"/>
      <c r="O59" s="7"/>
      <c r="P59" s="7"/>
      <c r="Q59" s="7"/>
      <c r="R59" s="8"/>
    </row>
    <row r="60" spans="1:18" ht="18" customHeight="1">
      <c r="A60" s="48"/>
      <c r="B60" s="16" t="s">
        <v>115</v>
      </c>
      <c r="C60" s="16" t="s">
        <v>128</v>
      </c>
      <c r="D60" s="17" t="s">
        <v>129</v>
      </c>
      <c r="E60" s="16">
        <v>2</v>
      </c>
      <c r="F60" s="18">
        <f t="shared" si="14"/>
        <v>0.0011997600479904018</v>
      </c>
      <c r="G60" s="16">
        <v>1</v>
      </c>
      <c r="H60" s="18">
        <f t="shared" si="10"/>
        <v>0.0008123476848090983</v>
      </c>
      <c r="I60" s="18">
        <f t="shared" si="11"/>
        <v>0.5</v>
      </c>
      <c r="J60" s="23" t="s">
        <v>261</v>
      </c>
      <c r="K60" s="23" t="s">
        <v>260</v>
      </c>
      <c r="L60" s="23" t="s">
        <v>260</v>
      </c>
      <c r="N60" s="7"/>
      <c r="O60" s="7"/>
      <c r="P60" s="7"/>
      <c r="Q60" s="7"/>
      <c r="R60" s="8"/>
    </row>
    <row r="61" spans="1:18" ht="18" customHeight="1">
      <c r="A61" s="48"/>
      <c r="B61" s="16" t="s">
        <v>115</v>
      </c>
      <c r="C61" s="16" t="s">
        <v>124</v>
      </c>
      <c r="D61" s="17" t="s">
        <v>125</v>
      </c>
      <c r="E61" s="16">
        <v>12</v>
      </c>
      <c r="F61" s="18">
        <f t="shared" si="14"/>
        <v>0.007198560287942412</v>
      </c>
      <c r="G61" s="16">
        <v>6</v>
      </c>
      <c r="H61" s="18">
        <f t="shared" si="10"/>
        <v>0.00487408610885459</v>
      </c>
      <c r="I61" s="18">
        <f t="shared" si="11"/>
        <v>0.5</v>
      </c>
      <c r="J61" s="19">
        <v>29</v>
      </c>
      <c r="K61" s="18">
        <f>J61/$J$121</f>
        <v>0.041428571428571426</v>
      </c>
      <c r="L61" s="24">
        <f>J61/E61</f>
        <v>2.4166666666666665</v>
      </c>
      <c r="N61" s="7"/>
      <c r="O61" s="7"/>
      <c r="P61" s="7"/>
      <c r="Q61" s="7"/>
      <c r="R61" s="8"/>
    </row>
    <row r="62" spans="1:18" ht="18" customHeight="1">
      <c r="A62" s="48"/>
      <c r="B62" s="16" t="s">
        <v>115</v>
      </c>
      <c r="C62" s="16" t="s">
        <v>122</v>
      </c>
      <c r="D62" s="17" t="s">
        <v>123</v>
      </c>
      <c r="E62" s="16">
        <v>19</v>
      </c>
      <c r="F62" s="18">
        <f t="shared" si="14"/>
        <v>0.011397720455908818</v>
      </c>
      <c r="G62" s="16">
        <v>15</v>
      </c>
      <c r="H62" s="18">
        <f t="shared" si="10"/>
        <v>0.012185215272136474</v>
      </c>
      <c r="I62" s="18">
        <f t="shared" si="11"/>
        <v>0.7894736842105263</v>
      </c>
      <c r="J62" s="23" t="s">
        <v>261</v>
      </c>
      <c r="K62" s="23" t="s">
        <v>260</v>
      </c>
      <c r="L62" s="23" t="s">
        <v>260</v>
      </c>
      <c r="N62" s="7"/>
      <c r="O62" s="7"/>
      <c r="P62" s="7"/>
      <c r="Q62" s="7"/>
      <c r="R62" s="9"/>
    </row>
    <row r="63" spans="1:18" ht="18" customHeight="1">
      <c r="A63" s="48"/>
      <c r="B63" s="16" t="s">
        <v>115</v>
      </c>
      <c r="C63" s="16" t="s">
        <v>126</v>
      </c>
      <c r="D63" s="17" t="s">
        <v>127</v>
      </c>
      <c r="E63" s="16">
        <v>46</v>
      </c>
      <c r="F63" s="18">
        <f t="shared" si="14"/>
        <v>0.027594481103779243</v>
      </c>
      <c r="G63" s="16">
        <v>38</v>
      </c>
      <c r="H63" s="18">
        <f t="shared" si="10"/>
        <v>0.030869212022745736</v>
      </c>
      <c r="I63" s="18">
        <f t="shared" si="11"/>
        <v>0.8260869565217391</v>
      </c>
      <c r="J63" s="23" t="s">
        <v>261</v>
      </c>
      <c r="K63" s="23" t="s">
        <v>260</v>
      </c>
      <c r="L63" s="23" t="s">
        <v>260</v>
      </c>
      <c r="N63" s="7"/>
      <c r="O63" s="7"/>
      <c r="P63" s="7"/>
      <c r="Q63" s="7"/>
      <c r="R63" s="8"/>
    </row>
    <row r="64" spans="1:18" ht="18" customHeight="1">
      <c r="A64" s="48"/>
      <c r="B64" s="16" t="s">
        <v>115</v>
      </c>
      <c r="C64" s="16" t="s">
        <v>118</v>
      </c>
      <c r="D64" s="17" t="s">
        <v>119</v>
      </c>
      <c r="E64" s="16">
        <v>3</v>
      </c>
      <c r="F64" s="18">
        <f t="shared" si="14"/>
        <v>0.001799640071985603</v>
      </c>
      <c r="G64" s="16">
        <v>3</v>
      </c>
      <c r="H64" s="18">
        <f t="shared" si="10"/>
        <v>0.002437043054427295</v>
      </c>
      <c r="I64" s="18">
        <f t="shared" si="11"/>
        <v>1</v>
      </c>
      <c r="J64" s="19">
        <v>1</v>
      </c>
      <c r="K64" s="18">
        <f aca="true" t="shared" si="15" ref="K64:K70">J64/$J$121</f>
        <v>0.0014285714285714286</v>
      </c>
      <c r="L64" s="24">
        <f aca="true" t="shared" si="16" ref="L64:L70">J64/E64</f>
        <v>0.3333333333333333</v>
      </c>
      <c r="R64" s="9"/>
    </row>
    <row r="65" spans="1:18" ht="18" customHeight="1">
      <c r="A65" s="48"/>
      <c r="B65" s="16" t="s">
        <v>115</v>
      </c>
      <c r="C65" s="16" t="s">
        <v>116</v>
      </c>
      <c r="D65" s="17" t="s">
        <v>117</v>
      </c>
      <c r="E65" s="16">
        <v>50</v>
      </c>
      <c r="F65" s="18">
        <f t="shared" si="14"/>
        <v>0.029994001199760048</v>
      </c>
      <c r="G65" s="16">
        <v>44</v>
      </c>
      <c r="H65" s="18">
        <f t="shared" si="10"/>
        <v>0.03574329813160033</v>
      </c>
      <c r="I65" s="18">
        <f t="shared" si="11"/>
        <v>0.88</v>
      </c>
      <c r="J65" s="19">
        <v>25</v>
      </c>
      <c r="K65" s="18">
        <f t="shared" si="15"/>
        <v>0.03571428571428571</v>
      </c>
      <c r="L65" s="24">
        <f t="shared" si="16"/>
        <v>0.5</v>
      </c>
      <c r="R65" s="9"/>
    </row>
    <row r="66" spans="1:18" ht="18" customHeight="1">
      <c r="A66" s="48"/>
      <c r="B66" s="16" t="s">
        <v>115</v>
      </c>
      <c r="C66" s="16" t="s">
        <v>120</v>
      </c>
      <c r="D66" s="17" t="s">
        <v>121</v>
      </c>
      <c r="E66" s="16">
        <v>2</v>
      </c>
      <c r="F66" s="18">
        <f t="shared" si="14"/>
        <v>0.0011997600479904018</v>
      </c>
      <c r="G66" s="16">
        <v>2</v>
      </c>
      <c r="H66" s="18">
        <f t="shared" si="10"/>
        <v>0.0016246953696181965</v>
      </c>
      <c r="I66" s="18">
        <f t="shared" si="11"/>
        <v>1</v>
      </c>
      <c r="J66" s="19">
        <v>1</v>
      </c>
      <c r="K66" s="18">
        <f t="shared" si="15"/>
        <v>0.0014285714285714286</v>
      </c>
      <c r="L66" s="24">
        <f t="shared" si="16"/>
        <v>0.5</v>
      </c>
      <c r="R66" s="9"/>
    </row>
    <row r="67" spans="1:18" ht="18" customHeight="1">
      <c r="A67" s="48"/>
      <c r="B67" s="16" t="s">
        <v>132</v>
      </c>
      <c r="C67" s="16" t="s">
        <v>133</v>
      </c>
      <c r="D67" s="17" t="s">
        <v>134</v>
      </c>
      <c r="E67" s="16">
        <v>5</v>
      </c>
      <c r="F67" s="18">
        <f t="shared" si="14"/>
        <v>0.002999400119976005</v>
      </c>
      <c r="G67" s="16">
        <v>5</v>
      </c>
      <c r="H67" s="18">
        <f t="shared" si="10"/>
        <v>0.004061738424045491</v>
      </c>
      <c r="I67" s="18">
        <f t="shared" si="11"/>
        <v>1</v>
      </c>
      <c r="J67" s="19">
        <v>1</v>
      </c>
      <c r="K67" s="18">
        <f t="shared" si="15"/>
        <v>0.0014285714285714286</v>
      </c>
      <c r="L67" s="24">
        <f t="shared" si="16"/>
        <v>0.2</v>
      </c>
      <c r="N67" s="7"/>
      <c r="O67" s="7"/>
      <c r="P67" s="7"/>
      <c r="Q67" s="7"/>
      <c r="R67" s="8"/>
    </row>
    <row r="68" spans="1:18" ht="18" customHeight="1">
      <c r="A68" s="48"/>
      <c r="B68" s="16" t="s">
        <v>132</v>
      </c>
      <c r="C68" s="16" t="s">
        <v>145</v>
      </c>
      <c r="D68" s="17" t="s">
        <v>146</v>
      </c>
      <c r="E68" s="16">
        <v>25</v>
      </c>
      <c r="F68" s="18">
        <f t="shared" si="14"/>
        <v>0.014997000599880024</v>
      </c>
      <c r="G68" s="16">
        <v>21</v>
      </c>
      <c r="H68" s="18">
        <f t="shared" si="10"/>
        <v>0.017059301380991064</v>
      </c>
      <c r="I68" s="18">
        <f t="shared" si="11"/>
        <v>0.84</v>
      </c>
      <c r="J68" s="19">
        <v>13</v>
      </c>
      <c r="K68" s="18">
        <f t="shared" si="15"/>
        <v>0.018571428571428572</v>
      </c>
      <c r="L68" s="24">
        <f t="shared" si="16"/>
        <v>0.52</v>
      </c>
      <c r="N68" s="7"/>
      <c r="O68" s="7"/>
      <c r="P68" s="7"/>
      <c r="Q68" s="7"/>
      <c r="R68" s="9"/>
    </row>
    <row r="69" spans="1:18" ht="18" customHeight="1">
      <c r="A69" s="48"/>
      <c r="B69" s="16" t="s">
        <v>132</v>
      </c>
      <c r="C69" s="16" t="s">
        <v>147</v>
      </c>
      <c r="D69" s="17" t="s">
        <v>148</v>
      </c>
      <c r="E69" s="16">
        <v>15</v>
      </c>
      <c r="F69" s="18">
        <f t="shared" si="14"/>
        <v>0.008998200359928014</v>
      </c>
      <c r="G69" s="16">
        <v>10</v>
      </c>
      <c r="H69" s="18">
        <f t="shared" si="10"/>
        <v>0.008123476848090982</v>
      </c>
      <c r="I69" s="18">
        <f t="shared" si="11"/>
        <v>0.6666666666666666</v>
      </c>
      <c r="J69" s="19">
        <v>7</v>
      </c>
      <c r="K69" s="18">
        <f t="shared" si="15"/>
        <v>0.01</v>
      </c>
      <c r="L69" s="24">
        <f t="shared" si="16"/>
        <v>0.4666666666666667</v>
      </c>
      <c r="N69" s="7"/>
      <c r="O69" s="7"/>
      <c r="P69" s="7"/>
      <c r="Q69" s="7"/>
      <c r="R69" s="8"/>
    </row>
    <row r="70" spans="1:18" ht="18" customHeight="1">
      <c r="A70" s="48"/>
      <c r="B70" s="16" t="s">
        <v>132</v>
      </c>
      <c r="C70" s="16" t="s">
        <v>149</v>
      </c>
      <c r="D70" s="17" t="s">
        <v>150</v>
      </c>
      <c r="E70" s="16">
        <v>6</v>
      </c>
      <c r="F70" s="18">
        <f t="shared" si="14"/>
        <v>0.003599280143971206</v>
      </c>
      <c r="G70" s="16">
        <v>4</v>
      </c>
      <c r="H70" s="18">
        <f t="shared" si="10"/>
        <v>0.003249390739236393</v>
      </c>
      <c r="I70" s="18">
        <f t="shared" si="11"/>
        <v>0.6666666666666666</v>
      </c>
      <c r="J70" s="19">
        <v>2</v>
      </c>
      <c r="K70" s="18">
        <f t="shared" si="15"/>
        <v>0.002857142857142857</v>
      </c>
      <c r="L70" s="24">
        <f t="shared" si="16"/>
        <v>0.3333333333333333</v>
      </c>
      <c r="N70" s="7"/>
      <c r="O70" s="7"/>
      <c r="P70" s="7"/>
      <c r="Q70" s="7"/>
      <c r="R70" s="9"/>
    </row>
    <row r="71" spans="1:18" ht="18" customHeight="1">
      <c r="A71" s="48"/>
      <c r="B71" s="16" t="s">
        <v>132</v>
      </c>
      <c r="C71" s="16" t="s">
        <v>151</v>
      </c>
      <c r="D71" s="17" t="s">
        <v>152</v>
      </c>
      <c r="E71" s="16">
        <v>1</v>
      </c>
      <c r="F71" s="18">
        <f t="shared" si="14"/>
        <v>0.0005998800239952009</v>
      </c>
      <c r="G71" s="23">
        <v>0</v>
      </c>
      <c r="H71" s="23" t="s">
        <v>260</v>
      </c>
      <c r="I71" s="23" t="s">
        <v>260</v>
      </c>
      <c r="J71" s="25" t="s">
        <v>261</v>
      </c>
      <c r="K71" s="23" t="s">
        <v>260</v>
      </c>
      <c r="L71" s="23" t="s">
        <v>260</v>
      </c>
      <c r="N71" s="7"/>
      <c r="O71" s="7"/>
      <c r="P71" s="7"/>
      <c r="Q71" s="7"/>
      <c r="R71" s="8"/>
    </row>
    <row r="72" spans="1:18" ht="18" customHeight="1">
      <c r="A72" s="48"/>
      <c r="B72" s="16" t="s">
        <v>132</v>
      </c>
      <c r="C72" s="16" t="s">
        <v>141</v>
      </c>
      <c r="D72" s="17" t="s">
        <v>142</v>
      </c>
      <c r="E72" s="16">
        <v>3</v>
      </c>
      <c r="F72" s="18">
        <f t="shared" si="14"/>
        <v>0.001799640071985603</v>
      </c>
      <c r="G72" s="16">
        <v>3</v>
      </c>
      <c r="H72" s="18">
        <f>G72/$G$121</f>
        <v>0.002437043054427295</v>
      </c>
      <c r="I72" s="18">
        <f>G72/E72</f>
        <v>1</v>
      </c>
      <c r="J72" s="19">
        <v>1</v>
      </c>
      <c r="K72" s="18">
        <f>J72/$J$121</f>
        <v>0.0014285714285714286</v>
      </c>
      <c r="L72" s="24">
        <f>J72/E72</f>
        <v>0.3333333333333333</v>
      </c>
      <c r="N72" s="7"/>
      <c r="O72" s="7"/>
      <c r="P72" s="7"/>
      <c r="Q72" s="7"/>
      <c r="R72" s="8"/>
    </row>
    <row r="73" spans="1:18" ht="18" customHeight="1">
      <c r="A73" s="48"/>
      <c r="B73" s="16" t="s">
        <v>132</v>
      </c>
      <c r="C73" s="16" t="s">
        <v>143</v>
      </c>
      <c r="D73" s="17" t="s">
        <v>144</v>
      </c>
      <c r="E73" s="16">
        <v>14</v>
      </c>
      <c r="F73" s="18">
        <f t="shared" si="14"/>
        <v>0.008398320335932814</v>
      </c>
      <c r="G73" s="16">
        <v>14</v>
      </c>
      <c r="H73" s="18">
        <f>G73/$G$121</f>
        <v>0.011372867587327376</v>
      </c>
      <c r="I73" s="18">
        <f>G73/E73</f>
        <v>1</v>
      </c>
      <c r="J73" s="19">
        <v>7</v>
      </c>
      <c r="K73" s="18">
        <f>J73/$J$121</f>
        <v>0.01</v>
      </c>
      <c r="L73" s="24">
        <f>J73/E73</f>
        <v>0.5</v>
      </c>
      <c r="N73" s="7"/>
      <c r="O73" s="7"/>
      <c r="P73" s="7"/>
      <c r="Q73" s="7"/>
      <c r="R73" s="8"/>
    </row>
    <row r="74" spans="1:18" ht="18" customHeight="1">
      <c r="A74" s="48"/>
      <c r="B74" s="16" t="s">
        <v>132</v>
      </c>
      <c r="C74" s="16" t="s">
        <v>135</v>
      </c>
      <c r="D74" s="17" t="s">
        <v>136</v>
      </c>
      <c r="E74" s="16">
        <v>1</v>
      </c>
      <c r="F74" s="18">
        <f t="shared" si="14"/>
        <v>0.0005998800239952009</v>
      </c>
      <c r="G74" s="23">
        <v>0</v>
      </c>
      <c r="H74" s="23" t="s">
        <v>260</v>
      </c>
      <c r="I74" s="23" t="s">
        <v>260</v>
      </c>
      <c r="J74" s="23" t="s">
        <v>261</v>
      </c>
      <c r="K74" s="23" t="s">
        <v>260</v>
      </c>
      <c r="L74" s="23" t="s">
        <v>260</v>
      </c>
      <c r="N74" s="7"/>
      <c r="O74" s="7"/>
      <c r="P74" s="7"/>
      <c r="Q74" s="7"/>
      <c r="R74" s="8"/>
    </row>
    <row r="75" spans="1:18" ht="18" customHeight="1">
      <c r="A75" s="48"/>
      <c r="B75" s="16" t="s">
        <v>132</v>
      </c>
      <c r="C75" s="16" t="s">
        <v>139</v>
      </c>
      <c r="D75" s="17" t="s">
        <v>140</v>
      </c>
      <c r="E75" s="16">
        <v>2</v>
      </c>
      <c r="F75" s="18">
        <f t="shared" si="14"/>
        <v>0.0011997600479904018</v>
      </c>
      <c r="G75" s="23">
        <v>0</v>
      </c>
      <c r="H75" s="23" t="s">
        <v>260</v>
      </c>
      <c r="I75" s="23" t="s">
        <v>260</v>
      </c>
      <c r="J75" s="23" t="s">
        <v>261</v>
      </c>
      <c r="K75" s="23" t="s">
        <v>260</v>
      </c>
      <c r="L75" s="23" t="s">
        <v>260</v>
      </c>
      <c r="N75" s="7"/>
      <c r="O75" s="7"/>
      <c r="P75" s="7"/>
      <c r="Q75" s="7"/>
      <c r="R75" s="8"/>
    </row>
    <row r="76" spans="1:18" ht="18" customHeight="1">
      <c r="A76" s="48"/>
      <c r="B76" s="16" t="s">
        <v>132</v>
      </c>
      <c r="C76" s="16" t="s">
        <v>137</v>
      </c>
      <c r="D76" s="17" t="s">
        <v>138</v>
      </c>
      <c r="E76" s="16">
        <v>2</v>
      </c>
      <c r="F76" s="18">
        <f t="shared" si="14"/>
        <v>0.0011997600479904018</v>
      </c>
      <c r="G76" s="16">
        <v>1</v>
      </c>
      <c r="H76" s="18">
        <f aca="true" t="shared" si="17" ref="H76:H94">G76/$G$121</f>
        <v>0.0008123476848090983</v>
      </c>
      <c r="I76" s="18">
        <f aca="true" t="shared" si="18" ref="I76:I94">G76/E76</f>
        <v>0.5</v>
      </c>
      <c r="J76" s="19">
        <v>1</v>
      </c>
      <c r="K76" s="18">
        <f>J76/$J$121</f>
        <v>0.0014285714285714286</v>
      </c>
      <c r="L76" s="24">
        <f>J76/E76</f>
        <v>0.5</v>
      </c>
      <c r="N76" s="7"/>
      <c r="O76" s="7"/>
      <c r="P76" s="7"/>
      <c r="Q76" s="7"/>
      <c r="R76" s="10"/>
    </row>
    <row r="77" spans="1:18" ht="18" customHeight="1">
      <c r="A77" s="49" t="s">
        <v>264</v>
      </c>
      <c r="B77" s="16" t="s">
        <v>153</v>
      </c>
      <c r="C77" s="16" t="s">
        <v>154</v>
      </c>
      <c r="D77" s="17" t="s">
        <v>155</v>
      </c>
      <c r="E77" s="16">
        <v>8</v>
      </c>
      <c r="F77" s="18">
        <f t="shared" si="14"/>
        <v>0.004799040191961607</v>
      </c>
      <c r="G77" s="16">
        <v>8</v>
      </c>
      <c r="H77" s="18">
        <f t="shared" si="17"/>
        <v>0.006498781478472786</v>
      </c>
      <c r="I77" s="18">
        <f t="shared" si="18"/>
        <v>1</v>
      </c>
      <c r="J77" s="19">
        <v>4</v>
      </c>
      <c r="K77" s="18">
        <f>J77/$J$121</f>
        <v>0.005714285714285714</v>
      </c>
      <c r="L77" s="24">
        <f>J77/E77</f>
        <v>0.5</v>
      </c>
      <c r="N77" s="7"/>
      <c r="O77" s="7"/>
      <c r="P77" s="7"/>
      <c r="Q77" s="7"/>
      <c r="R77" s="8"/>
    </row>
    <row r="78" spans="1:18" ht="18" customHeight="1">
      <c r="A78" s="49"/>
      <c r="B78" s="16" t="s">
        <v>153</v>
      </c>
      <c r="C78" s="16" t="s">
        <v>156</v>
      </c>
      <c r="D78" s="17" t="s">
        <v>157</v>
      </c>
      <c r="E78" s="16">
        <v>2</v>
      </c>
      <c r="F78" s="18">
        <f t="shared" si="14"/>
        <v>0.0011997600479904018</v>
      </c>
      <c r="G78" s="16">
        <v>1</v>
      </c>
      <c r="H78" s="18">
        <f t="shared" si="17"/>
        <v>0.0008123476848090983</v>
      </c>
      <c r="I78" s="18">
        <f t="shared" si="18"/>
        <v>0.5</v>
      </c>
      <c r="J78" s="25" t="s">
        <v>261</v>
      </c>
      <c r="K78" s="23" t="s">
        <v>260</v>
      </c>
      <c r="L78" s="23" t="s">
        <v>260</v>
      </c>
      <c r="N78" s="7"/>
      <c r="O78" s="7"/>
      <c r="P78" s="7"/>
      <c r="Q78" s="7"/>
      <c r="R78" s="10"/>
    </row>
    <row r="79" spans="1:18" ht="18" customHeight="1">
      <c r="A79" s="49"/>
      <c r="B79" s="16" t="s">
        <v>153</v>
      </c>
      <c r="C79" s="16" t="s">
        <v>160</v>
      </c>
      <c r="D79" s="17" t="s">
        <v>161</v>
      </c>
      <c r="E79" s="16">
        <v>9</v>
      </c>
      <c r="F79" s="18">
        <f t="shared" si="14"/>
        <v>0.005398920215956809</v>
      </c>
      <c r="G79" s="16">
        <v>9</v>
      </c>
      <c r="H79" s="18">
        <f t="shared" si="17"/>
        <v>0.007311129163281885</v>
      </c>
      <c r="I79" s="18">
        <f t="shared" si="18"/>
        <v>1</v>
      </c>
      <c r="J79" s="19">
        <v>4</v>
      </c>
      <c r="K79" s="18">
        <f>J79/$J$121</f>
        <v>0.005714285714285714</v>
      </c>
      <c r="L79" s="24">
        <f>J79/E79</f>
        <v>0.4444444444444444</v>
      </c>
      <c r="N79" s="7"/>
      <c r="O79" s="7"/>
      <c r="P79" s="7"/>
      <c r="Q79" s="7"/>
      <c r="R79" s="8"/>
    </row>
    <row r="80" spans="1:18" ht="18" customHeight="1">
      <c r="A80" s="49"/>
      <c r="B80" s="16" t="s">
        <v>153</v>
      </c>
      <c r="C80" s="16" t="s">
        <v>158</v>
      </c>
      <c r="D80" s="17" t="s">
        <v>159</v>
      </c>
      <c r="E80" s="16">
        <v>17</v>
      </c>
      <c r="F80" s="18">
        <f t="shared" si="14"/>
        <v>0.010197960407918417</v>
      </c>
      <c r="G80" s="16">
        <v>17</v>
      </c>
      <c r="H80" s="18">
        <f t="shared" si="17"/>
        <v>0.01380991064175467</v>
      </c>
      <c r="I80" s="18">
        <f t="shared" si="18"/>
        <v>1</v>
      </c>
      <c r="J80" s="19">
        <v>12</v>
      </c>
      <c r="K80" s="18">
        <f>J80/$J$121</f>
        <v>0.017142857142857144</v>
      </c>
      <c r="L80" s="24">
        <f>J80/E80</f>
        <v>0.7058823529411765</v>
      </c>
      <c r="N80" s="7"/>
      <c r="O80" s="7"/>
      <c r="P80" s="7"/>
      <c r="Q80" s="7"/>
      <c r="R80" s="8"/>
    </row>
    <row r="81" spans="1:18" ht="18" customHeight="1">
      <c r="A81" s="49"/>
      <c r="B81" s="16" t="s">
        <v>162</v>
      </c>
      <c r="C81" s="16" t="s">
        <v>163</v>
      </c>
      <c r="D81" s="17" t="s">
        <v>164</v>
      </c>
      <c r="E81" s="16">
        <v>1</v>
      </c>
      <c r="F81" s="18">
        <f t="shared" si="14"/>
        <v>0.0005998800239952009</v>
      </c>
      <c r="G81" s="16">
        <v>1</v>
      </c>
      <c r="H81" s="18">
        <f t="shared" si="17"/>
        <v>0.0008123476848090983</v>
      </c>
      <c r="I81" s="18">
        <f t="shared" si="18"/>
        <v>1</v>
      </c>
      <c r="J81" s="25" t="s">
        <v>261</v>
      </c>
      <c r="K81" s="23" t="s">
        <v>260</v>
      </c>
      <c r="L81" s="23" t="s">
        <v>260</v>
      </c>
      <c r="N81" s="7"/>
      <c r="O81" s="7"/>
      <c r="P81" s="7"/>
      <c r="Q81" s="7"/>
      <c r="R81" s="10"/>
    </row>
    <row r="82" spans="1:18" ht="18" customHeight="1">
      <c r="A82" s="49"/>
      <c r="B82" s="16" t="s">
        <v>162</v>
      </c>
      <c r="C82" s="16" t="s">
        <v>165</v>
      </c>
      <c r="D82" s="17" t="s">
        <v>166</v>
      </c>
      <c r="E82" s="16">
        <v>23</v>
      </c>
      <c r="F82" s="18">
        <f t="shared" si="14"/>
        <v>0.013797240551889621</v>
      </c>
      <c r="G82" s="16">
        <v>23</v>
      </c>
      <c r="H82" s="18">
        <f t="shared" si="17"/>
        <v>0.01868399675060926</v>
      </c>
      <c r="I82" s="18">
        <f t="shared" si="18"/>
        <v>1</v>
      </c>
      <c r="J82" s="19">
        <v>13</v>
      </c>
      <c r="K82" s="18">
        <f>J82/$J$121</f>
        <v>0.018571428571428572</v>
      </c>
      <c r="L82" s="24">
        <f>J82/E82</f>
        <v>0.5652173913043478</v>
      </c>
      <c r="N82" s="7"/>
      <c r="O82" s="7"/>
      <c r="P82" s="7"/>
      <c r="Q82" s="7"/>
      <c r="R82" s="8"/>
    </row>
    <row r="83" spans="1:18" ht="18" customHeight="1">
      <c r="A83" s="49"/>
      <c r="B83" s="16" t="s">
        <v>162</v>
      </c>
      <c r="C83" s="16" t="s">
        <v>167</v>
      </c>
      <c r="D83" s="17" t="s">
        <v>168</v>
      </c>
      <c r="E83" s="16">
        <v>1</v>
      </c>
      <c r="F83" s="18">
        <f t="shared" si="14"/>
        <v>0.0005998800239952009</v>
      </c>
      <c r="G83" s="16">
        <v>1</v>
      </c>
      <c r="H83" s="18">
        <f t="shared" si="17"/>
        <v>0.0008123476848090983</v>
      </c>
      <c r="I83" s="18">
        <f t="shared" si="18"/>
        <v>1</v>
      </c>
      <c r="J83" s="25" t="s">
        <v>261</v>
      </c>
      <c r="K83" s="23" t="s">
        <v>260</v>
      </c>
      <c r="L83" s="23" t="s">
        <v>260</v>
      </c>
      <c r="N83" s="7"/>
      <c r="O83" s="7"/>
      <c r="P83" s="7"/>
      <c r="Q83" s="7"/>
      <c r="R83" s="10"/>
    </row>
    <row r="84" spans="1:18" ht="18" customHeight="1">
      <c r="A84" s="49"/>
      <c r="B84" s="16" t="s">
        <v>169</v>
      </c>
      <c r="C84" s="16" t="s">
        <v>170</v>
      </c>
      <c r="D84" s="17" t="s">
        <v>171</v>
      </c>
      <c r="E84" s="16">
        <v>6</v>
      </c>
      <c r="F84" s="18">
        <f t="shared" si="14"/>
        <v>0.003599280143971206</v>
      </c>
      <c r="G84" s="16">
        <v>5</v>
      </c>
      <c r="H84" s="18">
        <f t="shared" si="17"/>
        <v>0.004061738424045491</v>
      </c>
      <c r="I84" s="18">
        <f t="shared" si="18"/>
        <v>0.8333333333333334</v>
      </c>
      <c r="J84" s="19">
        <v>4</v>
      </c>
      <c r="K84" s="18">
        <f aca="true" t="shared" si="19" ref="K84:K92">J84/$J$121</f>
        <v>0.005714285714285714</v>
      </c>
      <c r="L84" s="24">
        <f aca="true" t="shared" si="20" ref="L84:L92">J84/E84</f>
        <v>0.6666666666666666</v>
      </c>
      <c r="N84" s="7"/>
      <c r="O84" s="7"/>
      <c r="P84" s="7"/>
      <c r="Q84" s="7"/>
      <c r="R84" s="8"/>
    </row>
    <row r="85" spans="1:18" ht="18" customHeight="1">
      <c r="A85" s="50"/>
      <c r="B85" s="16" t="s">
        <v>169</v>
      </c>
      <c r="C85" s="16" t="s">
        <v>172</v>
      </c>
      <c r="D85" s="17" t="s">
        <v>173</v>
      </c>
      <c r="E85" s="16">
        <v>10</v>
      </c>
      <c r="F85" s="18">
        <f t="shared" si="14"/>
        <v>0.00599880023995201</v>
      </c>
      <c r="G85" s="16">
        <v>8</v>
      </c>
      <c r="H85" s="18">
        <f t="shared" si="17"/>
        <v>0.006498781478472786</v>
      </c>
      <c r="I85" s="18">
        <f t="shared" si="18"/>
        <v>0.8</v>
      </c>
      <c r="J85" s="19">
        <v>4</v>
      </c>
      <c r="K85" s="18">
        <f t="shared" si="19"/>
        <v>0.005714285714285714</v>
      </c>
      <c r="L85" s="24">
        <f t="shared" si="20"/>
        <v>0.4</v>
      </c>
      <c r="N85" s="7"/>
      <c r="O85" s="7"/>
      <c r="P85" s="7"/>
      <c r="Q85" s="7"/>
      <c r="R85" s="8"/>
    </row>
    <row r="86" spans="1:18" ht="18" customHeight="1">
      <c r="A86" s="51" t="s">
        <v>269</v>
      </c>
      <c r="B86" s="51"/>
      <c r="C86" s="51"/>
      <c r="D86" s="51"/>
      <c r="E86" s="26">
        <f>SUM(E59:E85)</f>
        <v>291</v>
      </c>
      <c r="F86" s="27">
        <f t="shared" si="14"/>
        <v>0.17456508698260348</v>
      </c>
      <c r="G86" s="26">
        <f>SUM(G59:G85)</f>
        <v>246</v>
      </c>
      <c r="H86" s="27">
        <f t="shared" si="17"/>
        <v>0.19983753046303818</v>
      </c>
      <c r="I86" s="27">
        <f t="shared" si="18"/>
        <v>0.845360824742268</v>
      </c>
      <c r="J86" s="28">
        <f>SUM(J59:J85)</f>
        <v>129</v>
      </c>
      <c r="K86" s="27">
        <f t="shared" si="19"/>
        <v>0.18428571428571427</v>
      </c>
      <c r="L86" s="29">
        <f t="shared" si="20"/>
        <v>0.44329896907216493</v>
      </c>
      <c r="N86" s="7"/>
      <c r="O86" s="7"/>
      <c r="P86" s="7"/>
      <c r="Q86" s="7"/>
      <c r="R86" s="8"/>
    </row>
    <row r="87" spans="1:18" ht="18" customHeight="1">
      <c r="A87" s="48" t="s">
        <v>265</v>
      </c>
      <c r="B87" s="16" t="s">
        <v>174</v>
      </c>
      <c r="C87" s="16" t="s">
        <v>179</v>
      </c>
      <c r="D87" s="17" t="s">
        <v>180</v>
      </c>
      <c r="E87" s="16">
        <v>1</v>
      </c>
      <c r="F87" s="18">
        <f t="shared" si="14"/>
        <v>0.0005998800239952009</v>
      </c>
      <c r="G87" s="16">
        <v>1</v>
      </c>
      <c r="H87" s="18">
        <f t="shared" si="17"/>
        <v>0.0008123476848090983</v>
      </c>
      <c r="I87" s="18">
        <f t="shared" si="18"/>
        <v>1</v>
      </c>
      <c r="J87" s="19">
        <v>1</v>
      </c>
      <c r="K87" s="18">
        <f t="shared" si="19"/>
        <v>0.0014285714285714286</v>
      </c>
      <c r="L87" s="24">
        <f t="shared" si="20"/>
        <v>1</v>
      </c>
      <c r="N87" s="7"/>
      <c r="O87" s="7"/>
      <c r="P87" s="7"/>
      <c r="Q87" s="7"/>
      <c r="R87" s="8"/>
    </row>
    <row r="88" spans="1:18" ht="18" customHeight="1">
      <c r="A88" s="48"/>
      <c r="B88" s="16" t="s">
        <v>174</v>
      </c>
      <c r="C88" s="16" t="s">
        <v>175</v>
      </c>
      <c r="D88" s="17" t="s">
        <v>176</v>
      </c>
      <c r="E88" s="16">
        <v>1</v>
      </c>
      <c r="F88" s="18">
        <f t="shared" si="14"/>
        <v>0.0005998800239952009</v>
      </c>
      <c r="G88" s="16">
        <v>1</v>
      </c>
      <c r="H88" s="18">
        <f t="shared" si="17"/>
        <v>0.0008123476848090983</v>
      </c>
      <c r="I88" s="18">
        <f t="shared" si="18"/>
        <v>1</v>
      </c>
      <c r="J88" s="19">
        <v>1</v>
      </c>
      <c r="K88" s="18">
        <f t="shared" si="19"/>
        <v>0.0014285714285714286</v>
      </c>
      <c r="L88" s="24">
        <f t="shared" si="20"/>
        <v>1</v>
      </c>
      <c r="N88" s="7"/>
      <c r="O88" s="7"/>
      <c r="P88" s="7"/>
      <c r="Q88" s="7"/>
      <c r="R88" s="10"/>
    </row>
    <row r="89" spans="1:18" ht="18" customHeight="1">
      <c r="A89" s="48"/>
      <c r="B89" s="16" t="s">
        <v>174</v>
      </c>
      <c r="C89" s="16" t="s">
        <v>181</v>
      </c>
      <c r="D89" s="17" t="s">
        <v>182</v>
      </c>
      <c r="E89" s="16">
        <v>5</v>
      </c>
      <c r="F89" s="18">
        <f t="shared" si="14"/>
        <v>0.002999400119976005</v>
      </c>
      <c r="G89" s="16">
        <v>5</v>
      </c>
      <c r="H89" s="18">
        <f t="shared" si="17"/>
        <v>0.004061738424045491</v>
      </c>
      <c r="I89" s="18">
        <f t="shared" si="18"/>
        <v>1</v>
      </c>
      <c r="J89" s="19">
        <v>4</v>
      </c>
      <c r="K89" s="18">
        <f t="shared" si="19"/>
        <v>0.005714285714285714</v>
      </c>
      <c r="L89" s="24">
        <f t="shared" si="20"/>
        <v>0.8</v>
      </c>
      <c r="N89" s="7"/>
      <c r="O89" s="7"/>
      <c r="P89" s="7"/>
      <c r="Q89" s="7"/>
      <c r="R89" s="8"/>
    </row>
    <row r="90" spans="1:18" ht="18" customHeight="1">
      <c r="A90" s="48"/>
      <c r="B90" s="16" t="s">
        <v>174</v>
      </c>
      <c r="C90" s="16" t="s">
        <v>187</v>
      </c>
      <c r="D90" s="17" t="s">
        <v>188</v>
      </c>
      <c r="E90" s="16">
        <v>37</v>
      </c>
      <c r="F90" s="18">
        <f t="shared" si="14"/>
        <v>0.022195560887822437</v>
      </c>
      <c r="G90" s="16">
        <v>30</v>
      </c>
      <c r="H90" s="18">
        <f t="shared" si="17"/>
        <v>0.024370430544272948</v>
      </c>
      <c r="I90" s="18">
        <f t="shared" si="18"/>
        <v>0.8108108108108109</v>
      </c>
      <c r="J90" s="19">
        <v>17</v>
      </c>
      <c r="K90" s="18">
        <f t="shared" si="19"/>
        <v>0.024285714285714285</v>
      </c>
      <c r="L90" s="24">
        <f t="shared" si="20"/>
        <v>0.4594594594594595</v>
      </c>
      <c r="N90" s="7"/>
      <c r="O90" s="7"/>
      <c r="P90" s="7"/>
      <c r="Q90" s="7"/>
      <c r="R90" s="8"/>
    </row>
    <row r="91" spans="1:18" ht="18" customHeight="1">
      <c r="A91" s="48"/>
      <c r="B91" s="16" t="s">
        <v>174</v>
      </c>
      <c r="C91" s="16" t="s">
        <v>183</v>
      </c>
      <c r="D91" s="17" t="s">
        <v>184</v>
      </c>
      <c r="E91" s="16">
        <v>42</v>
      </c>
      <c r="F91" s="18">
        <f>E91/$E$121</f>
        <v>0.02519496100779844</v>
      </c>
      <c r="G91" s="16">
        <v>35</v>
      </c>
      <c r="H91" s="18">
        <f t="shared" si="17"/>
        <v>0.02843216896831844</v>
      </c>
      <c r="I91" s="18">
        <f t="shared" si="18"/>
        <v>0.8333333333333334</v>
      </c>
      <c r="J91" s="19">
        <v>21</v>
      </c>
      <c r="K91" s="18">
        <f t="shared" si="19"/>
        <v>0.03</v>
      </c>
      <c r="L91" s="24">
        <f t="shared" si="20"/>
        <v>0.5</v>
      </c>
      <c r="N91" s="7"/>
      <c r="O91" s="7"/>
      <c r="P91" s="7"/>
      <c r="Q91" s="7"/>
      <c r="R91" s="8"/>
    </row>
    <row r="92" spans="1:18" ht="18" customHeight="1">
      <c r="A92" s="48"/>
      <c r="B92" s="16" t="s">
        <v>174</v>
      </c>
      <c r="C92" s="16" t="s">
        <v>185</v>
      </c>
      <c r="D92" s="17" t="s">
        <v>186</v>
      </c>
      <c r="E92" s="16">
        <v>13</v>
      </c>
      <c r="F92" s="18">
        <f>E92/$E$121</f>
        <v>0.007798440311937612</v>
      </c>
      <c r="G92" s="16">
        <v>11</v>
      </c>
      <c r="H92" s="18">
        <f t="shared" si="17"/>
        <v>0.008935824532900082</v>
      </c>
      <c r="I92" s="18">
        <f t="shared" si="18"/>
        <v>0.8461538461538461</v>
      </c>
      <c r="J92" s="19">
        <v>8</v>
      </c>
      <c r="K92" s="18">
        <f t="shared" si="19"/>
        <v>0.011428571428571429</v>
      </c>
      <c r="L92" s="24">
        <f t="shared" si="20"/>
        <v>0.6153846153846154</v>
      </c>
      <c r="N92" s="7"/>
      <c r="O92" s="7"/>
      <c r="P92" s="7"/>
      <c r="Q92" s="7"/>
      <c r="R92" s="8"/>
    </row>
    <row r="93" spans="1:18" ht="18" customHeight="1">
      <c r="A93" s="48"/>
      <c r="B93" s="16" t="s">
        <v>174</v>
      </c>
      <c r="C93" s="16" t="s">
        <v>177</v>
      </c>
      <c r="D93" s="17" t="s">
        <v>178</v>
      </c>
      <c r="E93" s="16">
        <v>1</v>
      </c>
      <c r="F93" s="18">
        <f>E93/$E$121</f>
        <v>0.0005998800239952009</v>
      </c>
      <c r="G93" s="16">
        <v>1</v>
      </c>
      <c r="H93" s="18">
        <f t="shared" si="17"/>
        <v>0.0008123476848090983</v>
      </c>
      <c r="I93" s="18">
        <f t="shared" si="18"/>
        <v>1</v>
      </c>
      <c r="J93" s="25" t="s">
        <v>261</v>
      </c>
      <c r="K93" s="23" t="s">
        <v>260</v>
      </c>
      <c r="L93" s="23" t="s">
        <v>260</v>
      </c>
      <c r="N93" s="7"/>
      <c r="O93" s="7"/>
      <c r="P93" s="7"/>
      <c r="Q93" s="7"/>
      <c r="R93" s="8"/>
    </row>
    <row r="94" spans="1:18" ht="18" customHeight="1">
      <c r="A94" s="48"/>
      <c r="B94" s="16" t="s">
        <v>189</v>
      </c>
      <c r="C94" s="16" t="s">
        <v>190</v>
      </c>
      <c r="D94" s="17" t="s">
        <v>191</v>
      </c>
      <c r="E94" s="16">
        <v>5</v>
      </c>
      <c r="F94" s="18">
        <f>E94/$E$121</f>
        <v>0.002999400119976005</v>
      </c>
      <c r="G94" s="16">
        <v>4</v>
      </c>
      <c r="H94" s="18">
        <f t="shared" si="17"/>
        <v>0.003249390739236393</v>
      </c>
      <c r="I94" s="18">
        <f t="shared" si="18"/>
        <v>0.8</v>
      </c>
      <c r="J94" s="25" t="s">
        <v>261</v>
      </c>
      <c r="K94" s="23" t="s">
        <v>260</v>
      </c>
      <c r="L94" s="23" t="s">
        <v>260</v>
      </c>
      <c r="N94" s="7"/>
      <c r="O94" s="7"/>
      <c r="P94" s="7"/>
      <c r="Q94" s="7"/>
      <c r="R94" s="10"/>
    </row>
    <row r="95" spans="1:18" ht="18" customHeight="1">
      <c r="A95" s="48"/>
      <c r="B95" s="19" t="s">
        <v>189</v>
      </c>
      <c r="C95" s="19" t="s">
        <v>200</v>
      </c>
      <c r="D95" s="22" t="s">
        <v>201</v>
      </c>
      <c r="E95" s="25" t="s">
        <v>261</v>
      </c>
      <c r="F95" s="23" t="s">
        <v>260</v>
      </c>
      <c r="G95" s="25" t="s">
        <v>261</v>
      </c>
      <c r="H95" s="23" t="s">
        <v>260</v>
      </c>
      <c r="I95" s="23" t="s">
        <v>260</v>
      </c>
      <c r="J95" s="19">
        <v>1</v>
      </c>
      <c r="K95" s="18">
        <f>J95/$J$121</f>
        <v>0.0014285714285714286</v>
      </c>
      <c r="L95" s="23" t="s">
        <v>260</v>
      </c>
      <c r="N95" s="7"/>
      <c r="O95" s="7"/>
      <c r="P95" s="7"/>
      <c r="Q95" s="7"/>
      <c r="R95" s="8"/>
    </row>
    <row r="96" spans="1:18" ht="18" customHeight="1">
      <c r="A96" s="48"/>
      <c r="B96" s="16" t="s">
        <v>189</v>
      </c>
      <c r="C96" s="16" t="s">
        <v>200</v>
      </c>
      <c r="D96" s="17" t="s">
        <v>201</v>
      </c>
      <c r="E96" s="16">
        <v>1</v>
      </c>
      <c r="F96" s="18">
        <f aca="true" t="shared" si="21" ref="F96:F120">E96/$E$121</f>
        <v>0.0005998800239952009</v>
      </c>
      <c r="G96" s="16">
        <v>1</v>
      </c>
      <c r="H96" s="18">
        <f aca="true" t="shared" si="22" ref="H96:H120">G96/$G$121</f>
        <v>0.0008123476848090983</v>
      </c>
      <c r="I96" s="18">
        <f aca="true" t="shared" si="23" ref="I96:I121">G96/E96</f>
        <v>1</v>
      </c>
      <c r="J96" s="25" t="s">
        <v>261</v>
      </c>
      <c r="K96" s="23" t="s">
        <v>260</v>
      </c>
      <c r="L96" s="23" t="s">
        <v>260</v>
      </c>
      <c r="N96" s="7"/>
      <c r="O96" s="7"/>
      <c r="P96" s="7"/>
      <c r="Q96" s="7"/>
      <c r="R96" s="8"/>
    </row>
    <row r="97" spans="1:18" ht="18" customHeight="1">
      <c r="A97" s="48"/>
      <c r="B97" s="16" t="s">
        <v>189</v>
      </c>
      <c r="C97" s="16" t="s">
        <v>198</v>
      </c>
      <c r="D97" s="17" t="s">
        <v>199</v>
      </c>
      <c r="E97" s="16">
        <v>1</v>
      </c>
      <c r="F97" s="18">
        <f t="shared" si="21"/>
        <v>0.0005998800239952009</v>
      </c>
      <c r="G97" s="16">
        <v>1</v>
      </c>
      <c r="H97" s="18">
        <f t="shared" si="22"/>
        <v>0.0008123476848090983</v>
      </c>
      <c r="I97" s="18">
        <f t="shared" si="23"/>
        <v>1</v>
      </c>
      <c r="J97" s="25" t="s">
        <v>261</v>
      </c>
      <c r="K97" s="23" t="s">
        <v>260</v>
      </c>
      <c r="L97" s="23" t="s">
        <v>260</v>
      </c>
      <c r="N97" s="7"/>
      <c r="O97" s="7"/>
      <c r="P97" s="7"/>
      <c r="Q97" s="7"/>
      <c r="R97" s="8"/>
    </row>
    <row r="98" spans="1:18" ht="18" customHeight="1">
      <c r="A98" s="48"/>
      <c r="B98" s="16" t="s">
        <v>189</v>
      </c>
      <c r="C98" s="16" t="s">
        <v>194</v>
      </c>
      <c r="D98" s="17" t="s">
        <v>195</v>
      </c>
      <c r="E98" s="16">
        <v>25</v>
      </c>
      <c r="F98" s="18">
        <f t="shared" si="21"/>
        <v>0.014997000599880024</v>
      </c>
      <c r="G98" s="16">
        <v>23</v>
      </c>
      <c r="H98" s="18">
        <f t="shared" si="22"/>
        <v>0.01868399675060926</v>
      </c>
      <c r="I98" s="18">
        <f t="shared" si="23"/>
        <v>0.92</v>
      </c>
      <c r="J98" s="19">
        <v>10</v>
      </c>
      <c r="K98" s="18">
        <f>J98/$J$121</f>
        <v>0.014285714285714285</v>
      </c>
      <c r="L98" s="24">
        <f>J98/E98</f>
        <v>0.4</v>
      </c>
      <c r="R98" s="10"/>
    </row>
    <row r="99" spans="1:18" ht="18" customHeight="1">
      <c r="A99" s="48"/>
      <c r="B99" s="16" t="s">
        <v>189</v>
      </c>
      <c r="C99" s="16" t="s">
        <v>192</v>
      </c>
      <c r="D99" s="17" t="s">
        <v>193</v>
      </c>
      <c r="E99" s="16">
        <v>21</v>
      </c>
      <c r="F99" s="18">
        <f t="shared" si="21"/>
        <v>0.01259748050389922</v>
      </c>
      <c r="G99" s="16">
        <v>20</v>
      </c>
      <c r="H99" s="18">
        <f t="shared" si="22"/>
        <v>0.016246953696181964</v>
      </c>
      <c r="I99" s="18">
        <f t="shared" si="23"/>
        <v>0.9523809523809523</v>
      </c>
      <c r="J99" s="19">
        <v>9</v>
      </c>
      <c r="K99" s="18">
        <f>J99/$J$121</f>
        <v>0.012857142857142857</v>
      </c>
      <c r="L99" s="24">
        <f>J99/E99</f>
        <v>0.42857142857142855</v>
      </c>
      <c r="R99" s="10"/>
    </row>
    <row r="100" spans="1:18" ht="18" customHeight="1">
      <c r="A100" s="48"/>
      <c r="B100" s="16" t="s">
        <v>189</v>
      </c>
      <c r="C100" s="16" t="s">
        <v>196</v>
      </c>
      <c r="D100" s="17" t="s">
        <v>197</v>
      </c>
      <c r="E100" s="16">
        <v>3</v>
      </c>
      <c r="F100" s="18">
        <f t="shared" si="21"/>
        <v>0.001799640071985603</v>
      </c>
      <c r="G100" s="16">
        <v>2</v>
      </c>
      <c r="H100" s="18">
        <f t="shared" si="22"/>
        <v>0.0016246953696181965</v>
      </c>
      <c r="I100" s="18">
        <f t="shared" si="23"/>
        <v>0.6666666666666666</v>
      </c>
      <c r="J100" s="25" t="s">
        <v>261</v>
      </c>
      <c r="K100" s="23" t="s">
        <v>260</v>
      </c>
      <c r="L100" s="23" t="s">
        <v>260</v>
      </c>
      <c r="R100" s="10"/>
    </row>
    <row r="101" spans="1:18" ht="18" customHeight="1">
      <c r="A101" s="48"/>
      <c r="B101" s="16" t="s">
        <v>202</v>
      </c>
      <c r="C101" s="16" t="s">
        <v>203</v>
      </c>
      <c r="D101" s="17" t="s">
        <v>204</v>
      </c>
      <c r="E101" s="16">
        <v>32</v>
      </c>
      <c r="F101" s="18">
        <f t="shared" si="21"/>
        <v>0.01919616076784643</v>
      </c>
      <c r="G101" s="16">
        <v>20</v>
      </c>
      <c r="H101" s="18">
        <f t="shared" si="22"/>
        <v>0.016246953696181964</v>
      </c>
      <c r="I101" s="18">
        <f t="shared" si="23"/>
        <v>0.625</v>
      </c>
      <c r="J101" s="19">
        <v>17</v>
      </c>
      <c r="K101" s="18">
        <f>J101/$J$121</f>
        <v>0.024285714285714285</v>
      </c>
      <c r="L101" s="24">
        <f>J101/E101</f>
        <v>0.53125</v>
      </c>
      <c r="N101" s="7"/>
      <c r="O101" s="7"/>
      <c r="P101" s="7"/>
      <c r="Q101" s="7"/>
      <c r="R101" s="8"/>
    </row>
    <row r="102" spans="1:18" ht="18" customHeight="1">
      <c r="A102" s="48"/>
      <c r="B102" s="16" t="s">
        <v>202</v>
      </c>
      <c r="C102" s="16" t="s">
        <v>211</v>
      </c>
      <c r="D102" s="17" t="s">
        <v>212</v>
      </c>
      <c r="E102" s="16">
        <v>1</v>
      </c>
      <c r="F102" s="18">
        <f t="shared" si="21"/>
        <v>0.0005998800239952009</v>
      </c>
      <c r="G102" s="16">
        <v>0</v>
      </c>
      <c r="H102" s="18">
        <f t="shared" si="22"/>
        <v>0</v>
      </c>
      <c r="I102" s="18">
        <f t="shared" si="23"/>
        <v>0</v>
      </c>
      <c r="J102" s="25" t="s">
        <v>261</v>
      </c>
      <c r="K102" s="23" t="s">
        <v>260</v>
      </c>
      <c r="L102" s="23" t="s">
        <v>260</v>
      </c>
      <c r="N102" s="7"/>
      <c r="O102" s="7"/>
      <c r="P102" s="7"/>
      <c r="Q102" s="7"/>
      <c r="R102" s="8"/>
    </row>
    <row r="103" spans="1:18" ht="18" customHeight="1">
      <c r="A103" s="48"/>
      <c r="B103" s="16" t="s">
        <v>202</v>
      </c>
      <c r="C103" s="16" t="s">
        <v>209</v>
      </c>
      <c r="D103" s="17" t="s">
        <v>210</v>
      </c>
      <c r="E103" s="16">
        <v>9</v>
      </c>
      <c r="F103" s="18">
        <f t="shared" si="21"/>
        <v>0.005398920215956809</v>
      </c>
      <c r="G103" s="16">
        <v>8</v>
      </c>
      <c r="H103" s="18">
        <f t="shared" si="22"/>
        <v>0.006498781478472786</v>
      </c>
      <c r="I103" s="18">
        <f t="shared" si="23"/>
        <v>0.8888888888888888</v>
      </c>
      <c r="J103" s="19">
        <v>8</v>
      </c>
      <c r="K103" s="18">
        <f>J103/$J$121</f>
        <v>0.011428571428571429</v>
      </c>
      <c r="L103" s="24">
        <f>J103/E103</f>
        <v>0.8888888888888888</v>
      </c>
      <c r="N103" s="7"/>
      <c r="O103" s="7"/>
      <c r="P103" s="7"/>
      <c r="Q103" s="7"/>
      <c r="R103" s="8"/>
    </row>
    <row r="104" spans="1:18" ht="18" customHeight="1">
      <c r="A104" s="48"/>
      <c r="B104" s="16" t="s">
        <v>202</v>
      </c>
      <c r="C104" s="16" t="s">
        <v>207</v>
      </c>
      <c r="D104" s="17" t="s">
        <v>208</v>
      </c>
      <c r="E104" s="16">
        <v>7</v>
      </c>
      <c r="F104" s="18">
        <f t="shared" si="21"/>
        <v>0.004199160167966407</v>
      </c>
      <c r="G104" s="16">
        <v>7</v>
      </c>
      <c r="H104" s="18">
        <f t="shared" si="22"/>
        <v>0.005686433793663688</v>
      </c>
      <c r="I104" s="18">
        <f t="shared" si="23"/>
        <v>1</v>
      </c>
      <c r="J104" s="19">
        <v>5</v>
      </c>
      <c r="K104" s="18">
        <f>J104/$J$121</f>
        <v>0.007142857142857143</v>
      </c>
      <c r="L104" s="24">
        <f>J104/E104</f>
        <v>0.7142857142857143</v>
      </c>
      <c r="N104" s="7"/>
      <c r="O104" s="7"/>
      <c r="P104" s="7"/>
      <c r="Q104" s="7"/>
      <c r="R104" s="8"/>
    </row>
    <row r="105" spans="1:18" ht="18" customHeight="1">
      <c r="A105" s="48"/>
      <c r="B105" s="16" t="s">
        <v>202</v>
      </c>
      <c r="C105" s="16" t="s">
        <v>205</v>
      </c>
      <c r="D105" s="17" t="s">
        <v>206</v>
      </c>
      <c r="E105" s="16">
        <v>4</v>
      </c>
      <c r="F105" s="18">
        <f t="shared" si="21"/>
        <v>0.0023995200959808036</v>
      </c>
      <c r="G105" s="16">
        <v>1</v>
      </c>
      <c r="H105" s="18">
        <f t="shared" si="22"/>
        <v>0.0008123476848090983</v>
      </c>
      <c r="I105" s="18">
        <f t="shared" si="23"/>
        <v>0.25</v>
      </c>
      <c r="J105" s="19">
        <v>1</v>
      </c>
      <c r="K105" s="18">
        <f>J105/$J$121</f>
        <v>0.0014285714285714286</v>
      </c>
      <c r="L105" s="24">
        <f>J105/E105</f>
        <v>0.25</v>
      </c>
      <c r="N105" s="7"/>
      <c r="O105" s="7"/>
      <c r="P105" s="7"/>
      <c r="Q105" s="7"/>
      <c r="R105" s="10"/>
    </row>
    <row r="106" spans="1:18" ht="18" customHeight="1">
      <c r="A106" s="48"/>
      <c r="B106" s="16" t="s">
        <v>213</v>
      </c>
      <c r="C106" s="16" t="s">
        <v>214</v>
      </c>
      <c r="D106" s="17" t="s">
        <v>215</v>
      </c>
      <c r="E106" s="16">
        <v>29</v>
      </c>
      <c r="F106" s="18">
        <f t="shared" si="21"/>
        <v>0.01739652069586083</v>
      </c>
      <c r="G106" s="16">
        <v>28</v>
      </c>
      <c r="H106" s="18">
        <f t="shared" si="22"/>
        <v>0.022745735174654752</v>
      </c>
      <c r="I106" s="18">
        <f t="shared" si="23"/>
        <v>0.9655172413793104</v>
      </c>
      <c r="J106" s="19">
        <v>18</v>
      </c>
      <c r="K106" s="18">
        <f>J106/$J$121</f>
        <v>0.025714285714285714</v>
      </c>
      <c r="L106" s="24">
        <f>J106/E106</f>
        <v>0.6206896551724138</v>
      </c>
      <c r="N106" s="7"/>
      <c r="O106" s="7"/>
      <c r="P106" s="7"/>
      <c r="Q106" s="7"/>
      <c r="R106" s="8"/>
    </row>
    <row r="107" spans="1:18" ht="18" customHeight="1">
      <c r="A107" s="48"/>
      <c r="B107" s="16" t="s">
        <v>216</v>
      </c>
      <c r="C107" s="16" t="s">
        <v>219</v>
      </c>
      <c r="D107" s="17" t="s">
        <v>220</v>
      </c>
      <c r="E107" s="16">
        <v>256</v>
      </c>
      <c r="F107" s="18">
        <f t="shared" si="21"/>
        <v>0.15356928614277143</v>
      </c>
      <c r="G107" s="16">
        <v>76</v>
      </c>
      <c r="H107" s="18">
        <f t="shared" si="22"/>
        <v>0.06173842404549147</v>
      </c>
      <c r="I107" s="18">
        <f t="shared" si="23"/>
        <v>0.296875</v>
      </c>
      <c r="J107" s="19">
        <v>28</v>
      </c>
      <c r="K107" s="18">
        <f>J107/$J$121</f>
        <v>0.04</v>
      </c>
      <c r="L107" s="24">
        <f>J107/E107</f>
        <v>0.109375</v>
      </c>
      <c r="N107" s="7"/>
      <c r="O107" s="7"/>
      <c r="P107" s="7"/>
      <c r="Q107" s="7"/>
      <c r="R107" s="10"/>
    </row>
    <row r="108" spans="1:18" ht="18" customHeight="1">
      <c r="A108" s="48"/>
      <c r="B108" s="16" t="s">
        <v>216</v>
      </c>
      <c r="C108" s="16" t="s">
        <v>217</v>
      </c>
      <c r="D108" s="17" t="s">
        <v>218</v>
      </c>
      <c r="E108" s="16">
        <v>1</v>
      </c>
      <c r="F108" s="18">
        <f t="shared" si="21"/>
        <v>0.0005998800239952009</v>
      </c>
      <c r="G108" s="16">
        <v>0</v>
      </c>
      <c r="H108" s="18">
        <f t="shared" si="22"/>
        <v>0</v>
      </c>
      <c r="I108" s="18">
        <f t="shared" si="23"/>
        <v>0</v>
      </c>
      <c r="J108" s="25" t="s">
        <v>261</v>
      </c>
      <c r="K108" s="23" t="s">
        <v>260</v>
      </c>
      <c r="L108" s="23" t="s">
        <v>260</v>
      </c>
      <c r="N108" s="7"/>
      <c r="O108" s="7"/>
      <c r="P108" s="7"/>
      <c r="Q108" s="7"/>
      <c r="R108" s="8"/>
    </row>
    <row r="109" spans="1:18" ht="18" customHeight="1">
      <c r="A109" s="51" t="s">
        <v>270</v>
      </c>
      <c r="B109" s="51"/>
      <c r="C109" s="51"/>
      <c r="D109" s="51"/>
      <c r="E109" s="30">
        <f>SUM(E87:E108)</f>
        <v>495</v>
      </c>
      <c r="F109" s="31">
        <f t="shared" si="21"/>
        <v>0.2969406118776245</v>
      </c>
      <c r="G109" s="30">
        <f>SUM(G87:G108)</f>
        <v>275</v>
      </c>
      <c r="H109" s="31">
        <f t="shared" si="22"/>
        <v>0.22339561332250202</v>
      </c>
      <c r="I109" s="31">
        <f t="shared" si="23"/>
        <v>0.5555555555555556</v>
      </c>
      <c r="J109" s="32">
        <f>SUM(J87:J108)</f>
        <v>149</v>
      </c>
      <c r="K109" s="31">
        <f>J109/$J$121</f>
        <v>0.21285714285714286</v>
      </c>
      <c r="L109" s="33">
        <f>J109/E109</f>
        <v>0.301010101010101</v>
      </c>
      <c r="N109" s="7"/>
      <c r="O109" s="7"/>
      <c r="P109" s="7"/>
      <c r="Q109" s="7"/>
      <c r="R109" s="8"/>
    </row>
    <row r="110" spans="1:18" ht="18" customHeight="1">
      <c r="A110" s="48" t="s">
        <v>266</v>
      </c>
      <c r="B110" s="16" t="s">
        <v>221</v>
      </c>
      <c r="C110" s="16" t="s">
        <v>224</v>
      </c>
      <c r="D110" s="17" t="s">
        <v>225</v>
      </c>
      <c r="E110" s="16">
        <v>5</v>
      </c>
      <c r="F110" s="18">
        <f t="shared" si="21"/>
        <v>0.002999400119976005</v>
      </c>
      <c r="G110" s="16">
        <v>5</v>
      </c>
      <c r="H110" s="18">
        <f t="shared" si="22"/>
        <v>0.004061738424045491</v>
      </c>
      <c r="I110" s="18">
        <f t="shared" si="23"/>
        <v>1</v>
      </c>
      <c r="J110" s="19">
        <v>2</v>
      </c>
      <c r="K110" s="18">
        <f>J110/$J$121</f>
        <v>0.002857142857142857</v>
      </c>
      <c r="L110" s="20">
        <f>J110/E110</f>
        <v>0.4</v>
      </c>
      <c r="N110" s="7"/>
      <c r="O110" s="7"/>
      <c r="P110" s="7"/>
      <c r="Q110" s="7"/>
      <c r="R110" s="8"/>
    </row>
    <row r="111" spans="1:18" ht="18" customHeight="1">
      <c r="A111" s="48"/>
      <c r="B111" s="16" t="s">
        <v>221</v>
      </c>
      <c r="C111" s="16" t="s">
        <v>222</v>
      </c>
      <c r="D111" s="17" t="s">
        <v>223</v>
      </c>
      <c r="E111" s="16">
        <v>15</v>
      </c>
      <c r="F111" s="18">
        <f t="shared" si="21"/>
        <v>0.008998200359928014</v>
      </c>
      <c r="G111" s="16">
        <v>12</v>
      </c>
      <c r="H111" s="18">
        <f t="shared" si="22"/>
        <v>0.00974817221770918</v>
      </c>
      <c r="I111" s="18">
        <f t="shared" si="23"/>
        <v>0.8</v>
      </c>
      <c r="J111" s="19">
        <v>6</v>
      </c>
      <c r="K111" s="18">
        <f>J111/$J$121</f>
        <v>0.008571428571428572</v>
      </c>
      <c r="L111" s="20">
        <f>J111/E111</f>
        <v>0.4</v>
      </c>
      <c r="N111" s="7"/>
      <c r="O111" s="7"/>
      <c r="P111" s="7"/>
      <c r="Q111" s="7"/>
      <c r="R111" s="8"/>
    </row>
    <row r="112" spans="1:18" ht="18" customHeight="1">
      <c r="A112" s="48"/>
      <c r="B112" s="16" t="s">
        <v>226</v>
      </c>
      <c r="C112" s="16" t="s">
        <v>229</v>
      </c>
      <c r="D112" s="17" t="s">
        <v>230</v>
      </c>
      <c r="E112" s="16">
        <v>1</v>
      </c>
      <c r="F112" s="18">
        <f t="shared" si="21"/>
        <v>0.0005998800239952009</v>
      </c>
      <c r="G112" s="16">
        <v>1</v>
      </c>
      <c r="H112" s="18">
        <f t="shared" si="22"/>
        <v>0.0008123476848090983</v>
      </c>
      <c r="I112" s="18">
        <f t="shared" si="23"/>
        <v>1</v>
      </c>
      <c r="J112" s="25" t="s">
        <v>261</v>
      </c>
      <c r="K112" s="23" t="s">
        <v>260</v>
      </c>
      <c r="L112" s="23" t="s">
        <v>260</v>
      </c>
      <c r="N112" s="7"/>
      <c r="O112" s="7"/>
      <c r="P112" s="7"/>
      <c r="Q112" s="7"/>
      <c r="R112" s="8"/>
    </row>
    <row r="113" spans="1:18" ht="18" customHeight="1">
      <c r="A113" s="48"/>
      <c r="B113" s="16" t="s">
        <v>226</v>
      </c>
      <c r="C113" s="16" t="s">
        <v>227</v>
      </c>
      <c r="D113" s="17" t="s">
        <v>228</v>
      </c>
      <c r="E113" s="16">
        <v>2</v>
      </c>
      <c r="F113" s="18">
        <f t="shared" si="21"/>
        <v>0.0011997600479904018</v>
      </c>
      <c r="G113" s="16">
        <v>2</v>
      </c>
      <c r="H113" s="18">
        <f t="shared" si="22"/>
        <v>0.0016246953696181965</v>
      </c>
      <c r="I113" s="18">
        <f t="shared" si="23"/>
        <v>1</v>
      </c>
      <c r="J113" s="19">
        <v>1</v>
      </c>
      <c r="K113" s="18">
        <f>J113/$J$121</f>
        <v>0.0014285714285714286</v>
      </c>
      <c r="L113" s="20">
        <f>J113/E113</f>
        <v>0.5</v>
      </c>
      <c r="R113" s="10"/>
    </row>
    <row r="114" spans="1:18" ht="18" customHeight="1">
      <c r="A114" s="48"/>
      <c r="B114" s="16" t="s">
        <v>231</v>
      </c>
      <c r="C114" s="16" t="s">
        <v>242</v>
      </c>
      <c r="D114" s="17" t="s">
        <v>243</v>
      </c>
      <c r="E114" s="16">
        <v>1</v>
      </c>
      <c r="F114" s="18">
        <f t="shared" si="21"/>
        <v>0.0005998800239952009</v>
      </c>
      <c r="G114" s="16">
        <v>1</v>
      </c>
      <c r="H114" s="18">
        <f t="shared" si="22"/>
        <v>0.0008123476848090983</v>
      </c>
      <c r="I114" s="18">
        <f t="shared" si="23"/>
        <v>1</v>
      </c>
      <c r="J114" s="19">
        <v>1</v>
      </c>
      <c r="K114" s="18">
        <f>J114/$J$121</f>
        <v>0.0014285714285714286</v>
      </c>
      <c r="L114" s="20">
        <f>J114/E114</f>
        <v>1</v>
      </c>
      <c r="R114" s="10"/>
    </row>
    <row r="115" spans="1:18" ht="18" customHeight="1">
      <c r="A115" s="48"/>
      <c r="B115" s="16" t="s">
        <v>231</v>
      </c>
      <c r="C115" s="16" t="s">
        <v>232</v>
      </c>
      <c r="D115" s="17" t="s">
        <v>233</v>
      </c>
      <c r="E115" s="16">
        <v>1</v>
      </c>
      <c r="F115" s="18">
        <f t="shared" si="21"/>
        <v>0.0005998800239952009</v>
      </c>
      <c r="G115" s="16">
        <v>1</v>
      </c>
      <c r="H115" s="18">
        <f t="shared" si="22"/>
        <v>0.0008123476848090983</v>
      </c>
      <c r="I115" s="18">
        <f t="shared" si="23"/>
        <v>1</v>
      </c>
      <c r="J115" s="25" t="s">
        <v>261</v>
      </c>
      <c r="K115" s="23" t="s">
        <v>260</v>
      </c>
      <c r="L115" s="23" t="s">
        <v>260</v>
      </c>
      <c r="R115" s="10"/>
    </row>
    <row r="116" spans="1:18" ht="18" customHeight="1">
      <c r="A116" s="48"/>
      <c r="B116" s="16" t="s">
        <v>231</v>
      </c>
      <c r="C116" s="16" t="s">
        <v>236</v>
      </c>
      <c r="D116" s="17" t="s">
        <v>237</v>
      </c>
      <c r="E116" s="16">
        <v>4</v>
      </c>
      <c r="F116" s="18">
        <f t="shared" si="21"/>
        <v>0.0023995200959808036</v>
      </c>
      <c r="G116" s="16">
        <v>2</v>
      </c>
      <c r="H116" s="18">
        <f t="shared" si="22"/>
        <v>0.0016246953696181965</v>
      </c>
      <c r="I116" s="18">
        <f t="shared" si="23"/>
        <v>0.5</v>
      </c>
      <c r="J116" s="19">
        <v>1</v>
      </c>
      <c r="K116" s="18">
        <f>J116/$J$121</f>
        <v>0.0014285714285714286</v>
      </c>
      <c r="L116" s="20">
        <f>J116/E116</f>
        <v>0.25</v>
      </c>
      <c r="N116" s="7"/>
      <c r="O116" s="7"/>
      <c r="P116" s="7"/>
      <c r="Q116" s="7"/>
      <c r="R116" s="8"/>
    </row>
    <row r="117" spans="1:18" ht="18" customHeight="1">
      <c r="A117" s="48"/>
      <c r="B117" s="16" t="s">
        <v>231</v>
      </c>
      <c r="C117" s="16" t="s">
        <v>234</v>
      </c>
      <c r="D117" s="17" t="s">
        <v>235</v>
      </c>
      <c r="E117" s="16">
        <v>3</v>
      </c>
      <c r="F117" s="18">
        <f t="shared" si="21"/>
        <v>0.001799640071985603</v>
      </c>
      <c r="G117" s="16">
        <v>3</v>
      </c>
      <c r="H117" s="18">
        <f t="shared" si="22"/>
        <v>0.002437043054427295</v>
      </c>
      <c r="I117" s="18">
        <f t="shared" si="23"/>
        <v>1</v>
      </c>
      <c r="J117" s="25" t="s">
        <v>261</v>
      </c>
      <c r="K117" s="23" t="s">
        <v>260</v>
      </c>
      <c r="L117" s="23" t="s">
        <v>260</v>
      </c>
      <c r="N117" s="7"/>
      <c r="O117" s="7"/>
      <c r="P117" s="7"/>
      <c r="Q117" s="7"/>
      <c r="R117" s="8"/>
    </row>
    <row r="118" spans="1:18" ht="18" customHeight="1">
      <c r="A118" s="48"/>
      <c r="B118" s="16" t="s">
        <v>231</v>
      </c>
      <c r="C118" s="16" t="s">
        <v>240</v>
      </c>
      <c r="D118" s="17" t="s">
        <v>241</v>
      </c>
      <c r="E118" s="16">
        <v>3</v>
      </c>
      <c r="F118" s="18">
        <f t="shared" si="21"/>
        <v>0.001799640071985603</v>
      </c>
      <c r="G118" s="16">
        <v>3</v>
      </c>
      <c r="H118" s="18">
        <f t="shared" si="22"/>
        <v>0.002437043054427295</v>
      </c>
      <c r="I118" s="18">
        <f t="shared" si="23"/>
        <v>1</v>
      </c>
      <c r="J118" s="19">
        <v>2</v>
      </c>
      <c r="K118" s="18">
        <f>J118/$J$121</f>
        <v>0.002857142857142857</v>
      </c>
      <c r="L118" s="20">
        <f>J118/E118</f>
        <v>0.6666666666666666</v>
      </c>
      <c r="N118" s="7"/>
      <c r="O118" s="7"/>
      <c r="P118" s="7"/>
      <c r="Q118" s="7"/>
      <c r="R118" s="8"/>
    </row>
    <row r="119" spans="1:18" ht="18" customHeight="1">
      <c r="A119" s="48"/>
      <c r="B119" s="16" t="s">
        <v>231</v>
      </c>
      <c r="C119" s="16" t="s">
        <v>238</v>
      </c>
      <c r="D119" s="17" t="s">
        <v>239</v>
      </c>
      <c r="E119" s="16">
        <v>4</v>
      </c>
      <c r="F119" s="18">
        <f t="shared" si="21"/>
        <v>0.0023995200959808036</v>
      </c>
      <c r="G119" s="16">
        <v>4</v>
      </c>
      <c r="H119" s="18">
        <f t="shared" si="22"/>
        <v>0.003249390739236393</v>
      </c>
      <c r="I119" s="18">
        <f t="shared" si="23"/>
        <v>1</v>
      </c>
      <c r="J119" s="19">
        <v>2</v>
      </c>
      <c r="K119" s="18">
        <f>J119/$J$121</f>
        <v>0.002857142857142857</v>
      </c>
      <c r="L119" s="20">
        <f>J119/E119</f>
        <v>0.5</v>
      </c>
      <c r="N119" s="7"/>
      <c r="O119" s="7"/>
      <c r="P119" s="7"/>
      <c r="Q119" s="7"/>
      <c r="R119" s="8"/>
    </row>
    <row r="120" spans="1:12" ht="18" customHeight="1" thickBot="1">
      <c r="A120" s="41" t="s">
        <v>271</v>
      </c>
      <c r="B120" s="41"/>
      <c r="C120" s="41"/>
      <c r="D120" s="41"/>
      <c r="E120" s="34">
        <f>SUM(E110:E119)</f>
        <v>39</v>
      </c>
      <c r="F120" s="35">
        <f t="shared" si="21"/>
        <v>0.023395320935812838</v>
      </c>
      <c r="G120" s="34">
        <f>SUM(G110:G119)</f>
        <v>34</v>
      </c>
      <c r="H120" s="35">
        <f t="shared" si="22"/>
        <v>0.02761982128350934</v>
      </c>
      <c r="I120" s="35">
        <f t="shared" si="23"/>
        <v>0.8717948717948718</v>
      </c>
      <c r="J120" s="34">
        <f>SUM(J110:J119)</f>
        <v>15</v>
      </c>
      <c r="K120" s="35">
        <f>J120/$J$121</f>
        <v>0.02142857142857143</v>
      </c>
      <c r="L120" s="36">
        <f>J120/E120</f>
        <v>0.38461538461538464</v>
      </c>
    </row>
    <row r="121" spans="1:12" ht="21.75" thickTop="1">
      <c r="A121" s="54" t="s">
        <v>272</v>
      </c>
      <c r="B121" s="55"/>
      <c r="C121" s="55"/>
      <c r="D121" s="56"/>
      <c r="E121" s="37">
        <f>SUM(E42,E58,E86,E109,E120)</f>
        <v>1667</v>
      </c>
      <c r="F121" s="37"/>
      <c r="G121" s="37">
        <f>SUM(G42,G58,G86,G109,G120)</f>
        <v>1231</v>
      </c>
      <c r="H121" s="38"/>
      <c r="I121" s="39">
        <f t="shared" si="23"/>
        <v>0.7384523095380924</v>
      </c>
      <c r="J121" s="37">
        <f>SUM(J42,J58,J86,J109,J120)</f>
        <v>700</v>
      </c>
      <c r="K121" s="38"/>
      <c r="L121" s="40">
        <f>J121/E121</f>
        <v>0.41991601679664065</v>
      </c>
    </row>
    <row r="122" spans="8:11" ht="18" customHeight="1">
      <c r="H122" s="13"/>
      <c r="I122" s="13"/>
      <c r="J122" s="13"/>
      <c r="K122" s="14"/>
    </row>
    <row r="123" spans="1:12" ht="18" customHeight="1">
      <c r="A123" s="45" t="s">
        <v>275</v>
      </c>
      <c r="B123" s="45"/>
      <c r="C123" s="45"/>
      <c r="D123" s="45"/>
      <c r="G123" s="6"/>
      <c r="H123" s="4"/>
      <c r="I123" s="4"/>
      <c r="J123" s="4"/>
      <c r="K123" s="5"/>
      <c r="L123" s="6"/>
    </row>
    <row r="124" spans="7:12" ht="18" customHeight="1">
      <c r="G124" s="6"/>
      <c r="H124" s="4"/>
      <c r="I124" s="4"/>
      <c r="J124" s="4"/>
      <c r="K124" s="5"/>
      <c r="L124" s="6"/>
    </row>
    <row r="125" spans="7:12" ht="18" customHeight="1">
      <c r="G125" s="6"/>
      <c r="H125" s="4"/>
      <c r="I125" s="4"/>
      <c r="J125" s="4"/>
      <c r="K125" s="5"/>
      <c r="L125" s="6"/>
    </row>
    <row r="126" spans="7:12" ht="18" customHeight="1">
      <c r="G126" s="6"/>
      <c r="H126" s="4"/>
      <c r="I126" s="4"/>
      <c r="J126" s="4"/>
      <c r="K126" s="5"/>
      <c r="L126" s="6"/>
    </row>
    <row r="127" spans="7:12" ht="18" customHeight="1">
      <c r="G127" s="6"/>
      <c r="H127" s="4"/>
      <c r="I127" s="4"/>
      <c r="J127" s="4"/>
      <c r="K127" s="5"/>
      <c r="L127" s="6"/>
    </row>
    <row r="128" spans="7:12" ht="18" customHeight="1">
      <c r="G128" s="6"/>
      <c r="H128" s="4"/>
      <c r="I128" s="4"/>
      <c r="J128" s="4"/>
      <c r="K128" s="5"/>
      <c r="L128" s="6"/>
    </row>
    <row r="129" spans="7:12" ht="18" customHeight="1">
      <c r="G129" s="6"/>
      <c r="H129" s="4"/>
      <c r="I129" s="4"/>
      <c r="J129" s="4"/>
      <c r="K129" s="5"/>
      <c r="L129" s="6"/>
    </row>
    <row r="130" spans="7:12" ht="18" customHeight="1">
      <c r="G130" s="6"/>
      <c r="H130" s="4"/>
      <c r="I130" s="4"/>
      <c r="J130" s="4"/>
      <c r="K130" s="5"/>
      <c r="L130" s="6"/>
    </row>
    <row r="131" spans="7:12" ht="18" customHeight="1">
      <c r="G131" s="6"/>
      <c r="H131" s="4"/>
      <c r="I131" s="4"/>
      <c r="J131" s="4"/>
      <c r="K131" s="5"/>
      <c r="L131" s="6"/>
    </row>
    <row r="132" spans="7:12" ht="18" customHeight="1">
      <c r="G132" s="6"/>
      <c r="H132" s="4"/>
      <c r="I132" s="4"/>
      <c r="J132" s="4"/>
      <c r="K132" s="5"/>
      <c r="L132" s="6"/>
    </row>
    <row r="133" spans="7:12" ht="18" customHeight="1">
      <c r="G133" s="6"/>
      <c r="H133" s="4"/>
      <c r="I133" s="4"/>
      <c r="J133" s="4"/>
      <c r="K133" s="5"/>
      <c r="L133" s="6"/>
    </row>
    <row r="134" spans="7:12" ht="18" customHeight="1">
      <c r="G134" s="6"/>
      <c r="H134" s="4"/>
      <c r="I134" s="4"/>
      <c r="J134" s="4"/>
      <c r="K134" s="5"/>
      <c r="L134" s="6"/>
    </row>
    <row r="135" spans="7:12" ht="18" customHeight="1">
      <c r="G135" s="6"/>
      <c r="H135" s="4"/>
      <c r="I135" s="4"/>
      <c r="J135" s="4"/>
      <c r="K135" s="5"/>
      <c r="L135" s="6"/>
    </row>
    <row r="136" spans="7:12" ht="18" customHeight="1">
      <c r="G136" s="6"/>
      <c r="H136" s="4"/>
      <c r="I136" s="4"/>
      <c r="J136" s="4"/>
      <c r="K136" s="5"/>
      <c r="L136" s="6"/>
    </row>
    <row r="137" spans="7:12" ht="18" customHeight="1">
      <c r="G137" s="6"/>
      <c r="H137" s="4"/>
      <c r="I137" s="4"/>
      <c r="J137" s="4"/>
      <c r="K137" s="5"/>
      <c r="L137" s="6"/>
    </row>
    <row r="138" spans="7:12" ht="18" customHeight="1">
      <c r="G138" s="6"/>
      <c r="H138" s="6"/>
      <c r="I138" s="6"/>
      <c r="J138" s="6"/>
      <c r="K138" s="15"/>
      <c r="L138" s="6"/>
    </row>
    <row r="139" spans="7:12" ht="18" customHeight="1">
      <c r="G139" s="6"/>
      <c r="H139" s="6"/>
      <c r="I139" s="6"/>
      <c r="J139" s="6"/>
      <c r="K139" s="15"/>
      <c r="L139" s="6"/>
    </row>
    <row r="140" spans="7:12" ht="18" customHeight="1">
      <c r="G140" s="6"/>
      <c r="H140" s="6"/>
      <c r="I140" s="6"/>
      <c r="J140" s="6"/>
      <c r="K140" s="15"/>
      <c r="L140" s="6"/>
    </row>
  </sheetData>
  <sheetProtection/>
  <mergeCells count="21">
    <mergeCell ref="J3:L3"/>
    <mergeCell ref="A110:A119"/>
    <mergeCell ref="A42:D42"/>
    <mergeCell ref="A58:D58"/>
    <mergeCell ref="A86:D86"/>
    <mergeCell ref="A109:D109"/>
    <mergeCell ref="E3:F3"/>
    <mergeCell ref="A3:A4"/>
    <mergeCell ref="B3:B4"/>
    <mergeCell ref="C3:C4"/>
    <mergeCell ref="D3:D4"/>
    <mergeCell ref="A120:D120"/>
    <mergeCell ref="A121:D121"/>
    <mergeCell ref="G3:I3"/>
    <mergeCell ref="A123:D123"/>
    <mergeCell ref="A1:L2"/>
    <mergeCell ref="A59:A76"/>
    <mergeCell ref="A77:A85"/>
    <mergeCell ref="A5:A41"/>
    <mergeCell ref="A43:A57"/>
    <mergeCell ref="A87:A108"/>
  </mergeCells>
  <printOptions/>
  <pageMargins left="0.7" right="0.7" top="0.75" bottom="0.75" header="0.3" footer="0.3"/>
  <pageSetup fitToHeight="0" fitToWidth="1" horizontalDpi="600" verticalDpi="600" orientation="portrait" scale="47" r:id="rId1"/>
  <headerFooter>
    <oddFooter>&amp;LOffice of Institutional Research, WCU&amp;C&amp;P&amp;R12/23/2014</oddFooter>
  </headerFooter>
  <rowBreaks count="1" manualBreakCount="1">
    <brk id="76" max="11" man="1"/>
  </rowBreaks>
  <ignoredErrors>
    <ignoredError sqref="F42 F58 F86 F109 F120 H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Chester 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wcu</dc:creator>
  <cp:keywords/>
  <dc:description/>
  <cp:lastModifiedBy>wcu</cp:lastModifiedBy>
  <cp:lastPrinted>2015-01-20T17:23:26Z</cp:lastPrinted>
  <dcterms:created xsi:type="dcterms:W3CDTF">2015-01-20T14:17:15Z</dcterms:created>
  <dcterms:modified xsi:type="dcterms:W3CDTF">2015-01-20T17:36:47Z</dcterms:modified>
  <cp:category/>
  <cp:version/>
  <cp:contentType/>
  <cp:contentStatus/>
</cp:coreProperties>
</file>